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Women's cricket\NWWC Club Admin Share\Statistics\NWWC Statistics 2025-26\"/>
    </mc:Choice>
  </mc:AlternateContent>
  <xr:revisionPtr revIDLastSave="0" documentId="13_ncr:1_{37E01F1A-4362-4B48-9A0D-0BEBDABB0C91}" xr6:coauthVersionLast="47" xr6:coauthVersionMax="47" xr10:uidLastSave="{00000000-0000-0000-0000-000000000000}"/>
  <bookViews>
    <workbookView xWindow="28680" yWindow="-120" windowWidth="29040" windowHeight="15720" xr2:uid="{B02CF204-FBB5-4FFC-A00A-0DFBBE2A5188}"/>
  </bookViews>
  <sheets>
    <sheet name="Records" sheetId="1" r:id="rId1"/>
    <sheet name="Bowling" sheetId="2" r:id="rId2"/>
    <sheet name="Batting" sheetId="3" r:id="rId3"/>
    <sheet name="Player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4" i="3" l="1"/>
  <c r="X15" i="3" s="1"/>
  <c r="Y14" i="3"/>
  <c r="Y4" i="3" s="1"/>
  <c r="Z14" i="3"/>
  <c r="Z4" i="3" s="1"/>
  <c r="X16" i="3"/>
  <c r="X17" i="3"/>
  <c r="F4" i="3"/>
  <c r="I4" i="3"/>
  <c r="J4" i="3"/>
  <c r="K4" i="3"/>
  <c r="L4" i="3"/>
  <c r="O4" i="3"/>
  <c r="Q4" i="3"/>
  <c r="R4" i="3"/>
  <c r="S4" i="3"/>
  <c r="T4" i="3"/>
  <c r="X4" i="3"/>
  <c r="W14" i="3"/>
  <c r="W16" i="3" s="1"/>
  <c r="V14" i="3"/>
  <c r="V16" i="3" s="1"/>
  <c r="U14" i="3"/>
  <c r="U16" i="3" s="1"/>
  <c r="R14" i="3"/>
  <c r="R16" i="3" s="1"/>
  <c r="Q14" i="3"/>
  <c r="Q16" i="3" s="1"/>
  <c r="P14" i="3"/>
  <c r="P16" i="3" s="1"/>
  <c r="N14" i="3"/>
  <c r="N4" i="3" s="1"/>
  <c r="M14" i="3"/>
  <c r="M4" i="3" s="1"/>
  <c r="K14" i="3"/>
  <c r="K16" i="3" s="1"/>
  <c r="J14" i="3"/>
  <c r="J16" i="3" s="1"/>
  <c r="H14" i="3"/>
  <c r="H16" i="3" s="1"/>
  <c r="G14" i="3"/>
  <c r="G16" i="3" s="1"/>
  <c r="F14" i="3"/>
  <c r="F16" i="3" s="1"/>
  <c r="E14" i="3"/>
  <c r="E16" i="3" s="1"/>
  <c r="D14" i="3"/>
  <c r="D16" i="3" s="1"/>
  <c r="F13" i="2"/>
  <c r="H13" i="2"/>
  <c r="I13" i="2"/>
  <c r="J13" i="2"/>
  <c r="K13" i="2"/>
  <c r="M13" i="2"/>
  <c r="N13" i="2"/>
  <c r="O13" i="2"/>
  <c r="P13" i="2"/>
  <c r="Q13" i="2"/>
  <c r="R13" i="2"/>
  <c r="S13" i="2"/>
  <c r="R14" i="2"/>
  <c r="S14" i="2"/>
  <c r="F15" i="2"/>
  <c r="H15" i="2"/>
  <c r="I15" i="2"/>
  <c r="J15" i="2"/>
  <c r="K15" i="2"/>
  <c r="M15" i="2"/>
  <c r="N15" i="2"/>
  <c r="O15" i="2"/>
  <c r="P15" i="2"/>
  <c r="Q15" i="2"/>
  <c r="R15" i="2"/>
  <c r="S15" i="2"/>
  <c r="S16" i="2" s="1"/>
  <c r="R16" i="2"/>
  <c r="E15" i="2"/>
  <c r="E13" i="2"/>
  <c r="Z16" i="3" l="1"/>
  <c r="Z17" i="3" s="1"/>
  <c r="Y16" i="3"/>
  <c r="Y17" i="3" s="1"/>
  <c r="Z15" i="3"/>
  <c r="Y15" i="3"/>
  <c r="H4" i="3"/>
  <c r="G4" i="3"/>
  <c r="D4" i="3"/>
  <c r="P4" i="3"/>
  <c r="E4" i="3"/>
  <c r="M16" i="3"/>
  <c r="N16" i="3"/>
  <c r="S5" i="2" l="1"/>
  <c r="O5" i="2"/>
  <c r="R5" i="2"/>
  <c r="W29" i="3"/>
  <c r="W4" i="3" s="1"/>
  <c r="V29" i="3"/>
  <c r="V4" i="3" s="1"/>
  <c r="O25" i="2"/>
  <c r="P25" i="2"/>
  <c r="Q25" i="2"/>
  <c r="O27" i="2"/>
  <c r="O16" i="2" s="1"/>
  <c r="P27" i="2"/>
  <c r="Q27" i="2"/>
  <c r="O28" i="2"/>
  <c r="I27" i="2"/>
  <c r="I16" i="2" s="1"/>
  <c r="I25" i="2"/>
  <c r="U29" i="3"/>
  <c r="U4" i="3" s="1"/>
  <c r="V15" i="3" l="1"/>
  <c r="U31" i="3"/>
  <c r="U15" i="3"/>
  <c r="W31" i="3"/>
  <c r="W15" i="3"/>
  <c r="Q26" i="2"/>
  <c r="Q14" i="2"/>
  <c r="O26" i="2"/>
  <c r="O14" i="2"/>
  <c r="I5" i="2"/>
  <c r="Q28" i="2"/>
  <c r="Q16" i="2"/>
  <c r="P26" i="2"/>
  <c r="P14" i="2"/>
  <c r="I26" i="2"/>
  <c r="I14" i="2"/>
  <c r="P28" i="2"/>
  <c r="P16" i="2"/>
  <c r="Q5" i="2"/>
  <c r="P5" i="2"/>
  <c r="I28" i="2"/>
  <c r="W30" i="3"/>
  <c r="V31" i="3"/>
  <c r="V30" i="3"/>
  <c r="U30" i="3"/>
  <c r="V32" i="3" l="1"/>
  <c r="V17" i="3"/>
  <c r="U32" i="3"/>
  <c r="U17" i="3"/>
  <c r="W32" i="3"/>
  <c r="W17" i="3"/>
  <c r="M25" i="2"/>
  <c r="N25" i="2"/>
  <c r="M27" i="2"/>
  <c r="N27" i="2"/>
  <c r="N28" i="2" l="1"/>
  <c r="N16" i="2"/>
  <c r="N5" i="2"/>
  <c r="M28" i="2"/>
  <c r="M16" i="2"/>
  <c r="M5" i="2"/>
  <c r="N26" i="2"/>
  <c r="N14" i="2"/>
  <c r="M26" i="2"/>
  <c r="M14" i="2"/>
  <c r="T29" i="3"/>
  <c r="S29" i="3"/>
  <c r="R29" i="3"/>
  <c r="R15" i="3" s="1"/>
  <c r="Q29" i="3"/>
  <c r="Q15" i="3" s="1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L27" i="2"/>
  <c r="K27" i="2"/>
  <c r="K16" i="2" s="1"/>
  <c r="J27" i="2"/>
  <c r="J16" i="2" s="1"/>
  <c r="H27" i="2"/>
  <c r="H16" i="2" s="1"/>
  <c r="G27" i="2"/>
  <c r="F27" i="2"/>
  <c r="F16" i="2" s="1"/>
  <c r="E27" i="2"/>
  <c r="E16" i="2" s="1"/>
  <c r="D27" i="2"/>
  <c r="L25" i="2"/>
  <c r="K25" i="2"/>
  <c r="K14" i="2" s="1"/>
  <c r="J25" i="2"/>
  <c r="J14" i="2" s="1"/>
  <c r="H25" i="2"/>
  <c r="G25" i="2"/>
  <c r="F25" i="2"/>
  <c r="F14" i="2" s="1"/>
  <c r="E25" i="2"/>
  <c r="E14" i="2" s="1"/>
  <c r="D25" i="2"/>
  <c r="L37" i="2"/>
  <c r="L38" i="2" s="1"/>
  <c r="L39" i="2"/>
  <c r="N31" i="3" l="1"/>
  <c r="N17" i="3" s="1"/>
  <c r="N15" i="3"/>
  <c r="O31" i="3"/>
  <c r="D31" i="3"/>
  <c r="D17" i="3" s="1"/>
  <c r="D15" i="3"/>
  <c r="P31" i="3"/>
  <c r="P17" i="3" s="1"/>
  <c r="P15" i="3"/>
  <c r="M31" i="3"/>
  <c r="M17" i="3" s="1"/>
  <c r="M15" i="3"/>
  <c r="G31" i="3"/>
  <c r="G17" i="3" s="1"/>
  <c r="G15" i="3"/>
  <c r="H31" i="3"/>
  <c r="H17" i="3" s="1"/>
  <c r="H15" i="3"/>
  <c r="F31" i="3"/>
  <c r="F17" i="3" s="1"/>
  <c r="F15" i="3"/>
  <c r="I31" i="3"/>
  <c r="E31" i="3"/>
  <c r="E17" i="3" s="1"/>
  <c r="E15" i="3"/>
  <c r="J31" i="3"/>
  <c r="J17" i="3" s="1"/>
  <c r="J15" i="3"/>
  <c r="L31" i="3"/>
  <c r="K31" i="3"/>
  <c r="K17" i="3" s="1"/>
  <c r="K15" i="3"/>
  <c r="L28" i="2"/>
  <c r="L40" i="2"/>
  <c r="L5" i="2"/>
  <c r="L26" i="2"/>
  <c r="T31" i="3"/>
  <c r="S31" i="3"/>
  <c r="R31" i="3"/>
  <c r="R17" i="3" s="1"/>
  <c r="Q31" i="3"/>
  <c r="Q17" i="3" s="1"/>
  <c r="K50" i="2" l="1"/>
  <c r="K51" i="2" s="1"/>
  <c r="K48" i="2"/>
  <c r="K49" i="2" s="1"/>
  <c r="K39" i="2" l="1"/>
  <c r="K5" i="2" s="1"/>
  <c r="J39" i="2"/>
  <c r="J5" i="2" s="1"/>
  <c r="K37" i="2"/>
  <c r="J37" i="2"/>
  <c r="J38" i="2" l="1"/>
  <c r="J26" i="2"/>
  <c r="K38" i="2"/>
  <c r="K26" i="2"/>
  <c r="J28" i="2"/>
  <c r="K28" i="2"/>
  <c r="J40" i="2"/>
  <c r="K40" i="2"/>
  <c r="S43" i="3"/>
  <c r="T43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E56" i="3"/>
  <c r="F56" i="3"/>
  <c r="G56" i="3"/>
  <c r="G58" i="3" s="1"/>
  <c r="H56" i="3"/>
  <c r="I56" i="3"/>
  <c r="I58" i="3" s="1"/>
  <c r="J56" i="3"/>
  <c r="J58" i="3" s="1"/>
  <c r="K56" i="3"/>
  <c r="K58" i="3" s="1"/>
  <c r="L56" i="3"/>
  <c r="M56" i="3"/>
  <c r="M58" i="3" s="1"/>
  <c r="N56" i="3"/>
  <c r="N58" i="3" s="1"/>
  <c r="N59" i="3" s="1"/>
  <c r="O56" i="3"/>
  <c r="O57" i="3" s="1"/>
  <c r="P56" i="3"/>
  <c r="P57" i="3" s="1"/>
  <c r="Q56" i="3"/>
  <c r="Q58" i="3" s="1"/>
  <c r="Q59" i="3" s="1"/>
  <c r="R56" i="3"/>
  <c r="R57" i="3" s="1"/>
  <c r="S30" i="3" l="1"/>
  <c r="M45" i="3"/>
  <c r="M32" i="3" s="1"/>
  <c r="M30" i="3"/>
  <c r="L44" i="3"/>
  <c r="L30" i="3"/>
  <c r="K45" i="3"/>
  <c r="K30" i="3"/>
  <c r="J45" i="3"/>
  <c r="J30" i="3"/>
  <c r="F45" i="3"/>
  <c r="F30" i="3"/>
  <c r="N30" i="3"/>
  <c r="I45" i="3"/>
  <c r="I32" i="3" s="1"/>
  <c r="I30" i="3"/>
  <c r="H45" i="3"/>
  <c r="H30" i="3"/>
  <c r="P45" i="3"/>
  <c r="P32" i="3" s="1"/>
  <c r="P30" i="3"/>
  <c r="T45" i="3"/>
  <c r="T30" i="3"/>
  <c r="G45" i="3"/>
  <c r="G30" i="3"/>
  <c r="R45" i="3"/>
  <c r="R30" i="3"/>
  <c r="Q30" i="3"/>
  <c r="E45" i="3"/>
  <c r="E32" i="3" s="1"/>
  <c r="E30" i="3"/>
  <c r="O45" i="3"/>
  <c r="O32" i="3" s="1"/>
  <c r="O30" i="3"/>
  <c r="T44" i="3"/>
  <c r="L45" i="3"/>
  <c r="L32" i="3" s="1"/>
  <c r="I46" i="3"/>
  <c r="S45" i="3"/>
  <c r="R58" i="3"/>
  <c r="R59" i="3" s="1"/>
  <c r="M46" i="3"/>
  <c r="S44" i="3"/>
  <c r="N44" i="3"/>
  <c r="Q57" i="3"/>
  <c r="E44" i="3"/>
  <c r="E58" i="3"/>
  <c r="K44" i="3"/>
  <c r="J44" i="3"/>
  <c r="I44" i="3"/>
  <c r="G44" i="3"/>
  <c r="F44" i="3"/>
  <c r="H44" i="3"/>
  <c r="R44" i="3"/>
  <c r="Q44" i="3"/>
  <c r="N45" i="3"/>
  <c r="P44" i="3"/>
  <c r="O44" i="3"/>
  <c r="Q45" i="3"/>
  <c r="M44" i="3"/>
  <c r="N57" i="3"/>
  <c r="L58" i="3"/>
  <c r="P58" i="3"/>
  <c r="P59" i="3" s="1"/>
  <c r="O58" i="3"/>
  <c r="O59" i="3" s="1"/>
  <c r="E69" i="3"/>
  <c r="E71" i="3" s="1"/>
  <c r="F69" i="3"/>
  <c r="F71" i="3" s="1"/>
  <c r="G69" i="3"/>
  <c r="G71" i="3" s="1"/>
  <c r="G59" i="3" s="1"/>
  <c r="H69" i="3"/>
  <c r="H71" i="3" s="1"/>
  <c r="I69" i="3"/>
  <c r="I71" i="3" s="1"/>
  <c r="I59" i="3" s="1"/>
  <c r="J69" i="3"/>
  <c r="K69" i="3"/>
  <c r="K71" i="3" s="1"/>
  <c r="K59" i="3" s="1"/>
  <c r="L69" i="3"/>
  <c r="L71" i="3" s="1"/>
  <c r="M69" i="3"/>
  <c r="M71" i="3" s="1"/>
  <c r="M59" i="3" s="1"/>
  <c r="Q46" i="3" l="1"/>
  <c r="Q32" i="3"/>
  <c r="T46" i="3"/>
  <c r="T32" i="3"/>
  <c r="K46" i="3"/>
  <c r="K32" i="3"/>
  <c r="F46" i="3"/>
  <c r="F32" i="3"/>
  <c r="J46" i="3"/>
  <c r="J32" i="3"/>
  <c r="N46" i="3"/>
  <c r="N32" i="3"/>
  <c r="H46" i="3"/>
  <c r="H32" i="3"/>
  <c r="S46" i="3"/>
  <c r="S32" i="3"/>
  <c r="R46" i="3"/>
  <c r="R32" i="3"/>
  <c r="G46" i="3"/>
  <c r="G32" i="3"/>
  <c r="O46" i="3"/>
  <c r="G57" i="3"/>
  <c r="E59" i="3"/>
  <c r="I57" i="3"/>
  <c r="L59" i="3"/>
  <c r="P46" i="3"/>
  <c r="K57" i="3"/>
  <c r="M57" i="3"/>
  <c r="J57" i="3"/>
  <c r="J71" i="3"/>
  <c r="J59" i="3" s="1"/>
  <c r="L57" i="3"/>
  <c r="E46" i="3"/>
  <c r="L46" i="3"/>
  <c r="E57" i="3"/>
  <c r="E82" i="3"/>
  <c r="E84" i="3" s="1"/>
  <c r="F82" i="3"/>
  <c r="F84" i="3" s="1"/>
  <c r="G82" i="3"/>
  <c r="H82" i="3"/>
  <c r="I82" i="3"/>
  <c r="I84" i="3" s="1"/>
  <c r="I72" i="3" s="1"/>
  <c r="J82" i="3"/>
  <c r="J70" i="3" s="1"/>
  <c r="K82" i="3"/>
  <c r="L82" i="3"/>
  <c r="M82" i="3"/>
  <c r="M84" i="3" s="1"/>
  <c r="M72" i="3" s="1"/>
  <c r="D43" i="3"/>
  <c r="D56" i="3"/>
  <c r="D58" i="3" s="1"/>
  <c r="D69" i="3"/>
  <c r="D71" i="3" s="1"/>
  <c r="D82" i="3"/>
  <c r="D84" i="3" s="1"/>
  <c r="H72" i="2"/>
  <c r="G72" i="2"/>
  <c r="F72" i="2"/>
  <c r="E72" i="2"/>
  <c r="D72" i="2"/>
  <c r="H70" i="2"/>
  <c r="G70" i="2"/>
  <c r="F70" i="2"/>
  <c r="E70" i="2"/>
  <c r="D70" i="2"/>
  <c r="H84" i="3" l="1"/>
  <c r="G84" i="3"/>
  <c r="L84" i="3"/>
  <c r="L72" i="3" s="1"/>
  <c r="D45" i="3"/>
  <c r="D44" i="3"/>
  <c r="D30" i="3"/>
  <c r="M70" i="3"/>
  <c r="K84" i="3"/>
  <c r="K72" i="3" s="1"/>
  <c r="J84" i="3"/>
  <c r="J72" i="3" s="1"/>
  <c r="K70" i="3"/>
  <c r="L70" i="3"/>
  <c r="I70" i="3"/>
  <c r="H72" i="3"/>
  <c r="G72" i="3"/>
  <c r="D59" i="3"/>
  <c r="D57" i="3"/>
  <c r="G70" i="3"/>
  <c r="D72" i="3"/>
  <c r="D70" i="3"/>
  <c r="E72" i="3"/>
  <c r="F70" i="3"/>
  <c r="F72" i="3"/>
  <c r="E70" i="3"/>
  <c r="H70" i="3"/>
  <c r="D46" i="3" l="1"/>
  <c r="D32" i="3"/>
  <c r="E59" i="2"/>
  <c r="E60" i="2" s="1"/>
  <c r="F59" i="2"/>
  <c r="F60" i="2" s="1"/>
  <c r="G59" i="2"/>
  <c r="G60" i="2" s="1"/>
  <c r="H59" i="2"/>
  <c r="H60" i="2" s="1"/>
  <c r="E61" i="2"/>
  <c r="E62" i="2" s="1"/>
  <c r="F61" i="2"/>
  <c r="F62" i="2" s="1"/>
  <c r="G61" i="2"/>
  <c r="G62" i="2" s="1"/>
  <c r="H61" i="2"/>
  <c r="H62" i="2" s="1"/>
  <c r="D61" i="2"/>
  <c r="D62" i="2" s="1"/>
  <c r="D59" i="2"/>
  <c r="D60" i="2" s="1"/>
  <c r="E48" i="2"/>
  <c r="E38" i="2" s="1"/>
  <c r="F48" i="2"/>
  <c r="G48" i="2"/>
  <c r="H48" i="2"/>
  <c r="E50" i="2"/>
  <c r="F50" i="2"/>
  <c r="G50" i="2"/>
  <c r="H50" i="2"/>
  <c r="D50" i="2"/>
  <c r="D48" i="2"/>
  <c r="E39" i="2"/>
  <c r="E5" i="2" s="1"/>
  <c r="F39" i="2"/>
  <c r="F5" i="2" s="1"/>
  <c r="G39" i="2"/>
  <c r="G5" i="2" s="1"/>
  <c r="H39" i="2"/>
  <c r="H5" i="2" s="1"/>
  <c r="E37" i="2"/>
  <c r="E26" i="2" s="1"/>
  <c r="F37" i="2"/>
  <c r="F26" i="2" s="1"/>
  <c r="G37" i="2"/>
  <c r="G26" i="2" s="1"/>
  <c r="H37" i="2"/>
  <c r="H26" i="2" s="1"/>
  <c r="D39" i="2"/>
  <c r="D37" i="2"/>
  <c r="D26" i="2" s="1"/>
  <c r="D5" i="2" l="1"/>
  <c r="G28" i="2"/>
  <c r="F28" i="2"/>
  <c r="H28" i="2"/>
  <c r="E28" i="2"/>
  <c r="D28" i="2"/>
  <c r="D49" i="2"/>
  <c r="D38" i="2"/>
  <c r="E40" i="2"/>
  <c r="D51" i="2"/>
  <c r="D40" i="2"/>
  <c r="H51" i="2"/>
  <c r="H49" i="2"/>
  <c r="G51" i="2"/>
  <c r="G49" i="2"/>
  <c r="F51" i="2"/>
  <c r="F49" i="2"/>
  <c r="H38" i="2"/>
  <c r="G38" i="2"/>
  <c r="F38" i="2"/>
  <c r="G40" i="2"/>
  <c r="F40" i="2"/>
  <c r="H40" i="2"/>
  <c r="E51" i="2"/>
  <c r="E49" i="2"/>
</calcChain>
</file>

<file path=xl/sharedStrings.xml><?xml version="1.0" encoding="utf-8"?>
<sst xmlns="http://schemas.openxmlformats.org/spreadsheetml/2006/main" count="720" uniqueCount="201">
  <si>
    <t>Best Performances NWWC</t>
  </si>
  <si>
    <t>50 Over</t>
  </si>
  <si>
    <t>Batting</t>
  </si>
  <si>
    <t>Bowling</t>
  </si>
  <si>
    <t>20 / 20</t>
  </si>
  <si>
    <t>Other</t>
  </si>
  <si>
    <t>10-2-18-3</t>
  </si>
  <si>
    <t>Nicola</t>
  </si>
  <si>
    <t>Player</t>
  </si>
  <si>
    <t>Opposition</t>
  </si>
  <si>
    <t>Year</t>
  </si>
  <si>
    <t>Runs</t>
  </si>
  <si>
    <t>Balls Faced</t>
  </si>
  <si>
    <t>Wickets</t>
  </si>
  <si>
    <t>OBC</t>
  </si>
  <si>
    <t>2023/24</t>
  </si>
  <si>
    <t>Lancaster Park</t>
  </si>
  <si>
    <t>7-1-13-2</t>
  </si>
  <si>
    <t>Sydenham</t>
  </si>
  <si>
    <t>86 (80 balls)</t>
  </si>
  <si>
    <t>Maggie</t>
  </si>
  <si>
    <t>57* (97 balls)</t>
  </si>
  <si>
    <t>Eloise</t>
  </si>
  <si>
    <t>Libby</t>
  </si>
  <si>
    <t>Abigail</t>
  </si>
  <si>
    <t>Izzy</t>
  </si>
  <si>
    <t>72 (74 balls)</t>
  </si>
  <si>
    <t>St Albans</t>
  </si>
  <si>
    <t>2022/23</t>
  </si>
  <si>
    <t>Robine</t>
  </si>
  <si>
    <t>6-1-6-2</t>
  </si>
  <si>
    <t>75 (88 balls)</t>
  </si>
  <si>
    <t>8-2-11-1</t>
  </si>
  <si>
    <t>Jodie</t>
  </si>
  <si>
    <t>Mikayla</t>
  </si>
  <si>
    <t>2021/22</t>
  </si>
  <si>
    <t>83 (107 balls)</t>
  </si>
  <si>
    <t>6-0-18-4</t>
  </si>
  <si>
    <t>Competition</t>
  </si>
  <si>
    <t>Economy (min 3 overs)</t>
  </si>
  <si>
    <t>Economy (min 6 overs)</t>
  </si>
  <si>
    <t>2 innings 20/20</t>
  </si>
  <si>
    <t>3-0-15-2</t>
  </si>
  <si>
    <t>3.1-0-6-0</t>
  </si>
  <si>
    <t>Abby</t>
  </si>
  <si>
    <t>4-1-7-4</t>
  </si>
  <si>
    <t>4-0-11-3</t>
  </si>
  <si>
    <t>4-0-10-2</t>
  </si>
  <si>
    <t>3-0-10-2</t>
  </si>
  <si>
    <t>Estella</t>
  </si>
  <si>
    <t>4-0-26-3</t>
  </si>
  <si>
    <t>59 (44 balls)</t>
  </si>
  <si>
    <t>Katriel</t>
  </si>
  <si>
    <t>44* (31 balls)</t>
  </si>
  <si>
    <t>42 (37 balls)</t>
  </si>
  <si>
    <t>52* (42 balls)</t>
  </si>
  <si>
    <t>52* (53 balls)</t>
  </si>
  <si>
    <t>3.4-1-6-1</t>
  </si>
  <si>
    <t>4-1-12-0</t>
  </si>
  <si>
    <t>46 (52 balls)</t>
  </si>
  <si>
    <t>Eliza</t>
  </si>
  <si>
    <t>4-0-17-2</t>
  </si>
  <si>
    <t>3-0-10-0</t>
  </si>
  <si>
    <t>2-1-5-3</t>
  </si>
  <si>
    <t>Lucy</t>
  </si>
  <si>
    <t>60* (55 balls)</t>
  </si>
  <si>
    <t>37 (58 balls)</t>
  </si>
  <si>
    <t>4-1-7-2</t>
  </si>
  <si>
    <t>4-3-2-3</t>
  </si>
  <si>
    <t>Maddie</t>
  </si>
  <si>
    <t>37 (54 balls)</t>
  </si>
  <si>
    <t>2020/21</t>
  </si>
  <si>
    <t>62* (52 balls)</t>
  </si>
  <si>
    <t>KB</t>
  </si>
  <si>
    <t>59* (47 balls)</t>
  </si>
  <si>
    <t>45 (33 balls)</t>
  </si>
  <si>
    <t>3-0-13-2</t>
  </si>
  <si>
    <t>3-0-11-3</t>
  </si>
  <si>
    <t>Overs</t>
  </si>
  <si>
    <t>Run Rate</t>
  </si>
  <si>
    <t>Change last season</t>
  </si>
  <si>
    <t>Season</t>
  </si>
  <si>
    <t>Game</t>
  </si>
  <si>
    <t>20/20</t>
  </si>
  <si>
    <t>50 overs</t>
  </si>
  <si>
    <t>Totals</t>
  </si>
  <si>
    <t>Bowler</t>
  </si>
  <si>
    <t>Total Wickets</t>
  </si>
  <si>
    <t>Nicola Clayton</t>
  </si>
  <si>
    <t>Libby Stead</t>
  </si>
  <si>
    <t>Abby McKissock</t>
  </si>
  <si>
    <t>Estella Wallace</t>
  </si>
  <si>
    <t>Abigail Hotton</t>
  </si>
  <si>
    <t>Innings</t>
  </si>
  <si>
    <t>Average</t>
  </si>
  <si>
    <t>Total Runs</t>
  </si>
  <si>
    <t>Izzy Sharp</t>
  </si>
  <si>
    <t>Kate Hastings</t>
  </si>
  <si>
    <t>Maggie Martin</t>
  </si>
  <si>
    <t>Molly Dunlop</t>
  </si>
  <si>
    <t>Mikalya Norton</t>
  </si>
  <si>
    <t>Not Outs</t>
  </si>
  <si>
    <t>Lucy Murray</t>
  </si>
  <si>
    <t>Addison Stackhouse</t>
  </si>
  <si>
    <t>Jodie Dean</t>
  </si>
  <si>
    <t>Eloise Borcoski</t>
  </si>
  <si>
    <t>Sammy Borcoski</t>
  </si>
  <si>
    <t>Katriel Thomas</t>
  </si>
  <si>
    <t>Meg Moffat</t>
  </si>
  <si>
    <t>Sammy Borscoski</t>
  </si>
  <si>
    <t>Hannah Wallace</t>
  </si>
  <si>
    <t>First Game</t>
  </si>
  <si>
    <t>Player No.</t>
  </si>
  <si>
    <t>St A @ Burn</t>
  </si>
  <si>
    <t>Maddie Morrow</t>
  </si>
  <si>
    <t>Mikayla Norton</t>
  </si>
  <si>
    <t>Brydie Washington</t>
  </si>
  <si>
    <t>Hannah Foster</t>
  </si>
  <si>
    <t>LP @ Burn</t>
  </si>
  <si>
    <t>Ella Gibson</t>
  </si>
  <si>
    <t>Eliza McIntosh</t>
  </si>
  <si>
    <t>OBC @Elm</t>
  </si>
  <si>
    <t>Maggie Hunt</t>
  </si>
  <si>
    <t>OBC @Burn</t>
  </si>
  <si>
    <t>Eve Doocey</t>
  </si>
  <si>
    <t>St A@Burn</t>
  </si>
  <si>
    <t>Syd @Burn</t>
  </si>
  <si>
    <t>Bella Quin</t>
  </si>
  <si>
    <t>St A@Hag</t>
  </si>
  <si>
    <t>Robine Rijke</t>
  </si>
  <si>
    <t>LP @ St A</t>
  </si>
  <si>
    <t>Edie Maslin</t>
  </si>
  <si>
    <t>St A @Burn</t>
  </si>
  <si>
    <t>LP @Syd</t>
  </si>
  <si>
    <t>Scarlett Amos</t>
  </si>
  <si>
    <t>Cant Dev @Burn</t>
  </si>
  <si>
    <t>Livvy Crowe</t>
  </si>
  <si>
    <t>Olivia Paul</t>
  </si>
  <si>
    <t>Lola Holbrough</t>
  </si>
  <si>
    <t>Gabby Sullivan</t>
  </si>
  <si>
    <t>LP @Elm</t>
  </si>
  <si>
    <t>Molly Fox</t>
  </si>
  <si>
    <t>Ruby Makeham</t>
  </si>
  <si>
    <t>Kelly Hodder</t>
  </si>
  <si>
    <t>Emily Glennie</t>
  </si>
  <si>
    <t>OBC @Syd</t>
  </si>
  <si>
    <t>LP @St A</t>
  </si>
  <si>
    <t>2024/25</t>
  </si>
  <si>
    <t>Lucy Jurlina</t>
  </si>
  <si>
    <t>Hannah Ryan</t>
  </si>
  <si>
    <t>LP @Burn</t>
  </si>
  <si>
    <t>Lucy Calkin</t>
  </si>
  <si>
    <t>Michaella Yoon</t>
  </si>
  <si>
    <t>Rebecca Stanley</t>
  </si>
  <si>
    <t>Lexi Boon</t>
  </si>
  <si>
    <t>Paige Robertson</t>
  </si>
  <si>
    <t>40 Over</t>
  </si>
  <si>
    <t>51 (79 balls)</t>
  </si>
  <si>
    <t>68 (53 balls)</t>
  </si>
  <si>
    <t>6-0-25-4</t>
  </si>
  <si>
    <t>8-0-30-3</t>
  </si>
  <si>
    <t>4-1-23-3</t>
  </si>
  <si>
    <t>Michaela</t>
  </si>
  <si>
    <t>8-0-31-4</t>
  </si>
  <si>
    <t>Olivia</t>
  </si>
  <si>
    <t>5.3-2-7-2</t>
  </si>
  <si>
    <t>(min 5 overs)</t>
  </si>
  <si>
    <t>8-2-15-0</t>
  </si>
  <si>
    <t>8-3-12-2</t>
  </si>
  <si>
    <t>Sammy</t>
  </si>
  <si>
    <t>8-2-16-0</t>
  </si>
  <si>
    <t>Meg</t>
  </si>
  <si>
    <t>65 (90 balls)</t>
  </si>
  <si>
    <t>54 (94 balls)</t>
  </si>
  <si>
    <t>6-0-19-4</t>
  </si>
  <si>
    <t>Gabby</t>
  </si>
  <si>
    <t>Batting Summary - 50 and 20/20</t>
  </si>
  <si>
    <t>Bowling Summary - 50 and 20/20 only</t>
  </si>
  <si>
    <t>40over</t>
  </si>
  <si>
    <t>40 over</t>
  </si>
  <si>
    <t>Michaela Yoon</t>
  </si>
  <si>
    <t>7-0-20-4</t>
  </si>
  <si>
    <t>7-3-13-4</t>
  </si>
  <si>
    <t>wickets</t>
  </si>
  <si>
    <t>2025/26</t>
  </si>
  <si>
    <t>Catherine Hockly</t>
  </si>
  <si>
    <t>Kate Irwin</t>
  </si>
  <si>
    <t>4-0-6-3</t>
  </si>
  <si>
    <t>Kate Chandler</t>
  </si>
  <si>
    <t>OBC @ Burn</t>
  </si>
  <si>
    <t>4-0-17-4</t>
  </si>
  <si>
    <t>Lexi</t>
  </si>
  <si>
    <t>Hannah Biddulph</t>
  </si>
  <si>
    <t>6.1-1-8-6</t>
  </si>
  <si>
    <t>60 (82 balls)</t>
  </si>
  <si>
    <t>82* (68 balls)</t>
  </si>
  <si>
    <t>6.5-2-18-4</t>
  </si>
  <si>
    <t>26 (94 balls)</t>
  </si>
  <si>
    <t>Lee-Ann Martin</t>
  </si>
  <si>
    <t>36 (103 balls)</t>
  </si>
  <si>
    <t>Eloise Borscoski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</si>
</sst>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;;\-"/>
    <numFmt numFmtId="165" formatCode="General;;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6" fillId="0" borderId="0" xfId="0" applyFont="1"/>
    <xf numFmtId="0" fontId="0" fillId="0" borderId="1" xfId="0" applyBorder="1" applyAlignment="1">
      <alignment horizontal="center" wrapText="1"/>
    </xf>
    <xf numFmtId="0" fontId="0" fillId="0" borderId="2" xfId="0" applyBorder="1"/>
    <xf numFmtId="2" fontId="0" fillId="0" borderId="2" xfId="0" applyNumberFormat="1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2" fontId="0" fillId="0" borderId="9" xfId="0" applyNumberFormat="1" applyBorder="1"/>
    <xf numFmtId="0" fontId="0" fillId="0" borderId="9" xfId="0" applyBorder="1"/>
    <xf numFmtId="0" fontId="0" fillId="0" borderId="0" xfId="0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" fontId="0" fillId="0" borderId="2" xfId="0" applyNumberFormat="1" applyBorder="1"/>
    <xf numFmtId="1" fontId="0" fillId="0" borderId="9" xfId="0" applyNumberFormat="1" applyBorder="1"/>
    <xf numFmtId="1" fontId="0" fillId="0" borderId="3" xfId="0" applyNumberFormat="1" applyBorder="1"/>
    <xf numFmtId="1" fontId="0" fillId="0" borderId="14" xfId="0" applyNumberFormat="1" applyBorder="1"/>
    <xf numFmtId="2" fontId="0" fillId="0" borderId="14" xfId="0" applyNumberFormat="1" applyBorder="1"/>
    <xf numFmtId="0" fontId="0" fillId="0" borderId="15" xfId="0" applyBorder="1"/>
    <xf numFmtId="1" fontId="0" fillId="0" borderId="15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0" fontId="0" fillId="0" borderId="18" xfId="0" applyBorder="1" applyAlignment="1">
      <alignment horizontal="center" wrapText="1"/>
    </xf>
    <xf numFmtId="0" fontId="0" fillId="0" borderId="16" xfId="0" applyBorder="1"/>
    <xf numFmtId="0" fontId="0" fillId="0" borderId="19" xfId="0" applyBorder="1"/>
    <xf numFmtId="2" fontId="0" fillId="0" borderId="16" xfId="0" applyNumberFormat="1" applyBorder="1"/>
    <xf numFmtId="0" fontId="0" fillId="0" borderId="17" xfId="0" applyBorder="1" applyAlignment="1">
      <alignment horizontal="center" wrapText="1"/>
    </xf>
    <xf numFmtId="0" fontId="7" fillId="0" borderId="0" xfId="1" applyProtection="1">
      <protection locked="0"/>
    </xf>
    <xf numFmtId="164" fontId="7" fillId="0" borderId="0" xfId="1" applyNumberFormat="1" applyAlignment="1" applyProtection="1">
      <alignment horizontal="center"/>
      <protection locked="0"/>
    </xf>
    <xf numFmtId="164" fontId="8" fillId="0" borderId="0" xfId="1" applyNumberFormat="1" applyFont="1" applyAlignment="1" applyProtection="1">
      <alignment horizontal="center"/>
      <protection locked="0"/>
    </xf>
    <xf numFmtId="0" fontId="7" fillId="0" borderId="0" xfId="1" applyAlignment="1" applyProtection="1">
      <alignment horizontal="center"/>
      <protection locked="0"/>
    </xf>
    <xf numFmtId="2" fontId="7" fillId="0" borderId="0" xfId="1" applyNumberFormat="1" applyAlignment="1" applyProtection="1">
      <alignment horizontal="center"/>
      <protection locked="0"/>
    </xf>
    <xf numFmtId="0" fontId="8" fillId="0" borderId="0" xfId="1" applyFont="1" applyAlignment="1" applyProtection="1">
      <alignment horizontal="center"/>
      <protection locked="0"/>
    </xf>
    <xf numFmtId="164" fontId="7" fillId="0" borderId="0" xfId="1" applyNumberFormat="1" applyAlignment="1" applyProtection="1">
      <alignment horizontal="center" vertical="center"/>
      <protection hidden="1"/>
    </xf>
    <xf numFmtId="165" fontId="7" fillId="0" borderId="0" xfId="1" applyNumberFormat="1" applyProtection="1">
      <protection hidden="1"/>
    </xf>
    <xf numFmtId="0" fontId="8" fillId="0" borderId="0" xfId="1" applyFont="1" applyAlignment="1" applyProtection="1">
      <alignment horizontal="left"/>
      <protection locked="0"/>
    </xf>
    <xf numFmtId="2" fontId="8" fillId="0" borderId="0" xfId="1" applyNumberFormat="1" applyFont="1" applyAlignment="1" applyProtection="1">
      <alignment horizontal="center"/>
      <protection locked="0"/>
    </xf>
    <xf numFmtId="0" fontId="8" fillId="0" borderId="0" xfId="1" applyFont="1" applyProtection="1">
      <protection locked="0"/>
    </xf>
    <xf numFmtId="0" fontId="0" fillId="0" borderId="1" xfId="0" applyBorder="1" applyAlignment="1">
      <alignment wrapText="1"/>
    </xf>
    <xf numFmtId="0" fontId="0" fillId="0" borderId="17" xfId="0" applyBorder="1"/>
    <xf numFmtId="0" fontId="0" fillId="2" borderId="0" xfId="0" applyFill="1"/>
    <xf numFmtId="2" fontId="0" fillId="0" borderId="0" xfId="0" applyNumberFormat="1"/>
    <xf numFmtId="1" fontId="0" fillId="0" borderId="16" xfId="0" applyNumberFormat="1" applyBorder="1"/>
    <xf numFmtId="0" fontId="0" fillId="0" borderId="20" xfId="0" applyBorder="1"/>
    <xf numFmtId="0" fontId="0" fillId="0" borderId="1" xfId="0" applyBorder="1"/>
    <xf numFmtId="0" fontId="0" fillId="0" borderId="3" xfId="0" applyBorder="1"/>
    <xf numFmtId="1" fontId="0" fillId="0" borderId="0" xfId="0" applyNumberFormat="1"/>
  </cellXfs>
  <cellStyles count="2">
    <cellStyle name="Normal" xfId="0" builtinId="0"/>
    <cellStyle name="Normal 2" xfId="1" xr:uid="{D9AC7538-9EA4-4BD2-9031-303E4A261A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66C17-EC59-4AB8-AE16-409D9206CB60}">
  <sheetPr>
    <pageSetUpPr fitToPage="1"/>
  </sheetPr>
  <dimension ref="A2:M70"/>
  <sheetViews>
    <sheetView tabSelected="1" workbookViewId="0">
      <selection activeCell="P26" sqref="P26"/>
    </sheetView>
  </sheetViews>
  <sheetFormatPr defaultRowHeight="15" x14ac:dyDescent="0.25"/>
  <cols>
    <col min="2" max="2" width="12.140625" bestFit="1" customWidth="1"/>
    <col min="4" max="4" width="13.28515625" bestFit="1" customWidth="1"/>
    <col min="6" max="6" width="13.85546875" bestFit="1" customWidth="1"/>
    <col min="8" max="8" width="10.5703125" customWidth="1"/>
    <col min="10" max="10" width="13.28515625" bestFit="1" customWidth="1"/>
    <col min="12" max="12" width="13.85546875" bestFit="1" customWidth="1"/>
    <col min="15" max="15" width="10.5703125" bestFit="1" customWidth="1"/>
  </cols>
  <sheetData>
    <row r="2" spans="1:13" ht="23.25" x14ac:dyDescent="0.35">
      <c r="A2" s="4" t="s">
        <v>0</v>
      </c>
    </row>
    <row r="4" spans="1:13" ht="21" x14ac:dyDescent="0.35">
      <c r="B4" s="3" t="s">
        <v>1</v>
      </c>
    </row>
    <row r="6" spans="1:13" ht="15.75" x14ac:dyDescent="0.25">
      <c r="B6" s="2" t="s">
        <v>2</v>
      </c>
      <c r="C6" s="2"/>
      <c r="D6" s="2"/>
      <c r="E6" s="2"/>
      <c r="F6" s="2"/>
      <c r="G6" s="2"/>
      <c r="H6" s="2" t="s">
        <v>3</v>
      </c>
      <c r="I6" s="2"/>
      <c r="J6" s="2"/>
      <c r="K6" s="2"/>
      <c r="L6" s="2"/>
      <c r="M6" s="2"/>
    </row>
    <row r="7" spans="1:13" x14ac:dyDescent="0.25">
      <c r="B7" s="1" t="s">
        <v>11</v>
      </c>
      <c r="C7" t="s">
        <v>8</v>
      </c>
      <c r="D7" t="s">
        <v>9</v>
      </c>
      <c r="E7" t="s">
        <v>10</v>
      </c>
      <c r="H7" s="1" t="s">
        <v>13</v>
      </c>
      <c r="I7" t="s">
        <v>8</v>
      </c>
      <c r="J7" t="s">
        <v>9</v>
      </c>
      <c r="K7" t="s">
        <v>10</v>
      </c>
    </row>
    <row r="8" spans="1:13" x14ac:dyDescent="0.25">
      <c r="B8" t="s">
        <v>19</v>
      </c>
      <c r="C8" t="s">
        <v>20</v>
      </c>
      <c r="D8" t="s">
        <v>14</v>
      </c>
      <c r="E8" t="s">
        <v>15</v>
      </c>
      <c r="H8" t="s">
        <v>182</v>
      </c>
      <c r="I8" t="s">
        <v>169</v>
      </c>
      <c r="J8" t="s">
        <v>18</v>
      </c>
      <c r="K8" t="s">
        <v>147</v>
      </c>
    </row>
    <row r="9" spans="1:13" x14ac:dyDescent="0.25">
      <c r="B9" t="s">
        <v>36</v>
      </c>
      <c r="C9" t="s">
        <v>25</v>
      </c>
      <c r="D9" t="s">
        <v>16</v>
      </c>
      <c r="E9" t="s">
        <v>28</v>
      </c>
      <c r="H9" t="s">
        <v>37</v>
      </c>
      <c r="I9" t="s">
        <v>24</v>
      </c>
      <c r="J9" t="s">
        <v>27</v>
      </c>
      <c r="K9" t="s">
        <v>35</v>
      </c>
    </row>
    <row r="10" spans="1:13" x14ac:dyDescent="0.25">
      <c r="B10" t="s">
        <v>31</v>
      </c>
      <c r="C10" t="s">
        <v>29</v>
      </c>
      <c r="D10" t="s">
        <v>27</v>
      </c>
      <c r="E10" t="s">
        <v>28</v>
      </c>
      <c r="H10" t="s">
        <v>196</v>
      </c>
      <c r="I10" t="s">
        <v>24</v>
      </c>
    </row>
    <row r="11" spans="1:13" x14ac:dyDescent="0.25">
      <c r="B11" t="s">
        <v>26</v>
      </c>
      <c r="C11" t="s">
        <v>25</v>
      </c>
      <c r="D11" t="s">
        <v>27</v>
      </c>
      <c r="E11" t="s">
        <v>28</v>
      </c>
      <c r="H11" t="s">
        <v>174</v>
      </c>
      <c r="I11" t="s">
        <v>175</v>
      </c>
      <c r="J11" t="s">
        <v>16</v>
      </c>
      <c r="K11" t="s">
        <v>147</v>
      </c>
    </row>
    <row r="12" spans="1:13" x14ac:dyDescent="0.25">
      <c r="B12" t="s">
        <v>172</v>
      </c>
      <c r="C12" t="s">
        <v>33</v>
      </c>
      <c r="D12" t="s">
        <v>16</v>
      </c>
      <c r="E12" t="s">
        <v>147</v>
      </c>
      <c r="H12" t="s">
        <v>181</v>
      </c>
      <c r="I12" t="s">
        <v>175</v>
      </c>
      <c r="J12" t="s">
        <v>18</v>
      </c>
      <c r="K12" t="s">
        <v>147</v>
      </c>
    </row>
    <row r="14" spans="1:13" x14ac:dyDescent="0.25">
      <c r="B14" s="1" t="s">
        <v>12</v>
      </c>
      <c r="H14" s="1" t="s">
        <v>40</v>
      </c>
    </row>
    <row r="15" spans="1:13" x14ac:dyDescent="0.25">
      <c r="B15" t="s">
        <v>36</v>
      </c>
      <c r="C15" t="s">
        <v>25</v>
      </c>
      <c r="D15" t="s">
        <v>16</v>
      </c>
      <c r="E15" t="s">
        <v>35</v>
      </c>
      <c r="H15" t="s">
        <v>30</v>
      </c>
      <c r="I15" t="s">
        <v>29</v>
      </c>
      <c r="J15" t="s">
        <v>14</v>
      </c>
      <c r="K15" t="s">
        <v>28</v>
      </c>
    </row>
    <row r="16" spans="1:13" x14ac:dyDescent="0.25">
      <c r="B16" s="51" t="s">
        <v>199</v>
      </c>
      <c r="C16" s="51" t="s">
        <v>22</v>
      </c>
      <c r="D16" s="51" t="s">
        <v>16</v>
      </c>
      <c r="E16" s="51" t="s">
        <v>184</v>
      </c>
      <c r="H16" t="s">
        <v>32</v>
      </c>
      <c r="I16" t="s">
        <v>23</v>
      </c>
      <c r="J16" t="s">
        <v>14</v>
      </c>
      <c r="K16" t="s">
        <v>28</v>
      </c>
    </row>
    <row r="17" spans="2:13" x14ac:dyDescent="0.25">
      <c r="B17" t="s">
        <v>21</v>
      </c>
      <c r="C17" t="s">
        <v>22</v>
      </c>
      <c r="D17" t="s">
        <v>16</v>
      </c>
      <c r="E17" t="s">
        <v>15</v>
      </c>
      <c r="H17" t="s">
        <v>6</v>
      </c>
      <c r="I17" t="s">
        <v>7</v>
      </c>
      <c r="J17" t="s">
        <v>14</v>
      </c>
      <c r="K17" t="s">
        <v>15</v>
      </c>
    </row>
    <row r="18" spans="2:13" x14ac:dyDescent="0.25">
      <c r="B18" t="s">
        <v>173</v>
      </c>
      <c r="C18" t="s">
        <v>22</v>
      </c>
      <c r="D18" t="s">
        <v>14</v>
      </c>
      <c r="E18" t="s">
        <v>147</v>
      </c>
      <c r="H18" t="s">
        <v>182</v>
      </c>
      <c r="I18" t="s">
        <v>169</v>
      </c>
      <c r="J18" t="s">
        <v>18</v>
      </c>
      <c r="K18" t="s">
        <v>147</v>
      </c>
    </row>
    <row r="19" spans="2:13" x14ac:dyDescent="0.25">
      <c r="B19" s="51" t="s">
        <v>197</v>
      </c>
      <c r="C19" s="51" t="s">
        <v>22</v>
      </c>
      <c r="D19" s="51" t="s">
        <v>18</v>
      </c>
      <c r="E19" s="51" t="s">
        <v>184</v>
      </c>
      <c r="H19" t="s">
        <v>17</v>
      </c>
      <c r="I19" t="s">
        <v>7</v>
      </c>
      <c r="J19" t="s">
        <v>18</v>
      </c>
      <c r="K19" t="s">
        <v>15</v>
      </c>
    </row>
    <row r="21" spans="2:13" ht="21" x14ac:dyDescent="0.35">
      <c r="B21" s="3" t="s">
        <v>4</v>
      </c>
    </row>
    <row r="22" spans="2:13" ht="15.75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2:13" ht="15.75" x14ac:dyDescent="0.25">
      <c r="B23" s="2" t="s">
        <v>2</v>
      </c>
      <c r="C23" s="2"/>
      <c r="D23" s="2"/>
      <c r="E23" s="2"/>
      <c r="F23" s="2"/>
      <c r="G23" s="2"/>
      <c r="H23" s="2" t="s">
        <v>3</v>
      </c>
      <c r="I23" s="2"/>
      <c r="J23" s="2"/>
      <c r="K23" s="2"/>
      <c r="L23" s="2"/>
      <c r="M23" s="2"/>
    </row>
    <row r="24" spans="2:13" x14ac:dyDescent="0.25">
      <c r="B24" s="1" t="s">
        <v>11</v>
      </c>
      <c r="C24" t="s">
        <v>8</v>
      </c>
      <c r="D24" t="s">
        <v>9</v>
      </c>
      <c r="E24" t="s">
        <v>10</v>
      </c>
      <c r="H24" s="1" t="s">
        <v>13</v>
      </c>
      <c r="I24" t="s">
        <v>8</v>
      </c>
      <c r="J24" t="s">
        <v>9</v>
      </c>
      <c r="K24" t="s">
        <v>10</v>
      </c>
    </row>
    <row r="25" spans="2:13" x14ac:dyDescent="0.25">
      <c r="B25" t="s">
        <v>65</v>
      </c>
      <c r="C25" t="s">
        <v>25</v>
      </c>
      <c r="D25" t="s">
        <v>14</v>
      </c>
      <c r="E25" t="s">
        <v>35</v>
      </c>
      <c r="H25" t="s">
        <v>45</v>
      </c>
      <c r="I25" t="s">
        <v>23</v>
      </c>
      <c r="J25" t="s">
        <v>18</v>
      </c>
      <c r="K25" t="s">
        <v>15</v>
      </c>
    </row>
    <row r="26" spans="2:13" x14ac:dyDescent="0.25">
      <c r="B26" t="s">
        <v>51</v>
      </c>
      <c r="C26" t="s">
        <v>52</v>
      </c>
      <c r="D26" t="s">
        <v>14</v>
      </c>
      <c r="E26" t="s">
        <v>15</v>
      </c>
      <c r="H26" s="51" t="s">
        <v>190</v>
      </c>
      <c r="I26" s="51" t="s">
        <v>191</v>
      </c>
      <c r="J26" s="51" t="s">
        <v>16</v>
      </c>
      <c r="K26" s="51" t="s">
        <v>184</v>
      </c>
    </row>
    <row r="27" spans="2:13" x14ac:dyDescent="0.25">
      <c r="B27" t="s">
        <v>53</v>
      </c>
      <c r="C27" t="s">
        <v>29</v>
      </c>
      <c r="D27" t="s">
        <v>14</v>
      </c>
      <c r="E27" t="s">
        <v>28</v>
      </c>
      <c r="H27" t="s">
        <v>68</v>
      </c>
      <c r="I27" t="s">
        <v>69</v>
      </c>
      <c r="J27" t="s">
        <v>18</v>
      </c>
      <c r="K27" t="s">
        <v>35</v>
      </c>
    </row>
    <row r="28" spans="2:13" x14ac:dyDescent="0.25">
      <c r="B28" t="s">
        <v>59</v>
      </c>
      <c r="C28" t="s">
        <v>60</v>
      </c>
      <c r="D28" t="s">
        <v>14</v>
      </c>
      <c r="E28" t="s">
        <v>28</v>
      </c>
      <c r="H28" t="s">
        <v>63</v>
      </c>
      <c r="I28" t="s">
        <v>64</v>
      </c>
      <c r="J28" t="s">
        <v>18</v>
      </c>
      <c r="K28" t="s">
        <v>28</v>
      </c>
    </row>
    <row r="29" spans="2:13" x14ac:dyDescent="0.25">
      <c r="B29" t="s">
        <v>54</v>
      </c>
      <c r="C29" t="s">
        <v>29</v>
      </c>
      <c r="D29" t="s">
        <v>16</v>
      </c>
      <c r="E29" t="s">
        <v>28</v>
      </c>
      <c r="H29" s="51" t="s">
        <v>187</v>
      </c>
      <c r="I29" s="51" t="s">
        <v>175</v>
      </c>
      <c r="J29" s="51" t="s">
        <v>14</v>
      </c>
      <c r="K29" s="51" t="s">
        <v>184</v>
      </c>
    </row>
    <row r="31" spans="2:13" x14ac:dyDescent="0.25">
      <c r="B31" s="1" t="s">
        <v>12</v>
      </c>
      <c r="H31" s="1" t="s">
        <v>39</v>
      </c>
    </row>
    <row r="32" spans="2:13" x14ac:dyDescent="0.25">
      <c r="B32" t="s">
        <v>66</v>
      </c>
      <c r="C32" t="s">
        <v>25</v>
      </c>
      <c r="D32" t="s">
        <v>27</v>
      </c>
      <c r="E32" t="s">
        <v>35</v>
      </c>
      <c r="H32" t="s">
        <v>68</v>
      </c>
      <c r="I32" t="s">
        <v>69</v>
      </c>
      <c r="J32" t="s">
        <v>18</v>
      </c>
      <c r="K32" t="s">
        <v>35</v>
      </c>
    </row>
    <row r="33" spans="2:13" x14ac:dyDescent="0.25">
      <c r="B33" t="s">
        <v>65</v>
      </c>
      <c r="C33" t="s">
        <v>25</v>
      </c>
      <c r="D33" t="s">
        <v>14</v>
      </c>
      <c r="E33" t="s">
        <v>35</v>
      </c>
      <c r="H33" s="51" t="s">
        <v>187</v>
      </c>
      <c r="I33" s="51" t="s">
        <v>175</v>
      </c>
      <c r="J33" s="51" t="s">
        <v>14</v>
      </c>
      <c r="K33" s="51" t="s">
        <v>184</v>
      </c>
    </row>
    <row r="34" spans="2:13" x14ac:dyDescent="0.25">
      <c r="B34" t="s">
        <v>70</v>
      </c>
      <c r="C34" t="s">
        <v>25</v>
      </c>
      <c r="D34" t="s">
        <v>27</v>
      </c>
      <c r="E34" t="s">
        <v>71</v>
      </c>
      <c r="H34" t="s">
        <v>45</v>
      </c>
      <c r="I34" t="s">
        <v>23</v>
      </c>
      <c r="J34" t="s">
        <v>18</v>
      </c>
      <c r="K34" t="s">
        <v>15</v>
      </c>
    </row>
    <row r="35" spans="2:13" x14ac:dyDescent="0.25">
      <c r="B35" t="s">
        <v>59</v>
      </c>
      <c r="C35" t="s">
        <v>29</v>
      </c>
      <c r="D35" t="s">
        <v>14</v>
      </c>
      <c r="E35" t="s">
        <v>28</v>
      </c>
      <c r="H35" t="s">
        <v>67</v>
      </c>
      <c r="I35" t="s">
        <v>24</v>
      </c>
      <c r="J35" t="s">
        <v>18</v>
      </c>
      <c r="K35" t="s">
        <v>35</v>
      </c>
    </row>
    <row r="36" spans="2:13" x14ac:dyDescent="0.25">
      <c r="B36" t="s">
        <v>51</v>
      </c>
      <c r="C36" t="s">
        <v>52</v>
      </c>
      <c r="D36" t="s">
        <v>14</v>
      </c>
      <c r="E36" t="s">
        <v>15</v>
      </c>
      <c r="H36" t="s">
        <v>43</v>
      </c>
      <c r="I36" t="s">
        <v>7</v>
      </c>
      <c r="J36" t="s">
        <v>16</v>
      </c>
      <c r="K36" t="s">
        <v>15</v>
      </c>
    </row>
    <row r="38" spans="2:13" ht="21" x14ac:dyDescent="0.35">
      <c r="B38" s="3" t="s">
        <v>5</v>
      </c>
    </row>
    <row r="40" spans="2:13" ht="15.75" x14ac:dyDescent="0.25">
      <c r="B40" s="2" t="s">
        <v>2</v>
      </c>
      <c r="C40" s="2"/>
      <c r="D40" s="2"/>
      <c r="E40" s="2"/>
      <c r="F40" s="2"/>
      <c r="G40" s="2"/>
      <c r="H40" s="2" t="s">
        <v>3</v>
      </c>
      <c r="I40" s="2"/>
      <c r="J40" s="2"/>
      <c r="K40" s="2"/>
      <c r="L40" s="2"/>
      <c r="M40" s="2"/>
    </row>
    <row r="41" spans="2:13" x14ac:dyDescent="0.25">
      <c r="B41" s="1" t="s">
        <v>11</v>
      </c>
      <c r="C41" t="s">
        <v>8</v>
      </c>
      <c r="D41" t="s">
        <v>9</v>
      </c>
      <c r="E41" t="s">
        <v>10</v>
      </c>
      <c r="F41" t="s">
        <v>38</v>
      </c>
      <c r="H41" s="1" t="s">
        <v>13</v>
      </c>
      <c r="I41" t="s">
        <v>8</v>
      </c>
      <c r="J41" t="s">
        <v>9</v>
      </c>
      <c r="K41" t="s">
        <v>10</v>
      </c>
      <c r="L41" t="s">
        <v>38</v>
      </c>
    </row>
    <row r="42" spans="2:13" x14ac:dyDescent="0.25">
      <c r="B42" s="51" t="s">
        <v>195</v>
      </c>
      <c r="C42" s="51" t="s">
        <v>33</v>
      </c>
      <c r="D42" s="51" t="s">
        <v>16</v>
      </c>
      <c r="E42" s="51" t="s">
        <v>184</v>
      </c>
      <c r="F42" s="51" t="s">
        <v>156</v>
      </c>
      <c r="H42" t="s">
        <v>46</v>
      </c>
      <c r="I42" t="s">
        <v>23</v>
      </c>
      <c r="J42" t="s">
        <v>14</v>
      </c>
      <c r="K42" t="s">
        <v>15</v>
      </c>
      <c r="L42" t="s">
        <v>41</v>
      </c>
    </row>
    <row r="43" spans="2:13" x14ac:dyDescent="0.25">
      <c r="B43" t="s">
        <v>158</v>
      </c>
      <c r="C43" t="s">
        <v>25</v>
      </c>
      <c r="D43" t="s">
        <v>16</v>
      </c>
      <c r="E43" t="s">
        <v>147</v>
      </c>
      <c r="F43" t="s">
        <v>156</v>
      </c>
      <c r="H43" t="s">
        <v>50</v>
      </c>
      <c r="I43" t="s">
        <v>49</v>
      </c>
      <c r="J43" t="s">
        <v>18</v>
      </c>
      <c r="K43" t="s">
        <v>15</v>
      </c>
      <c r="L43" t="s">
        <v>41</v>
      </c>
    </row>
    <row r="44" spans="2:13" x14ac:dyDescent="0.25">
      <c r="B44" s="51" t="s">
        <v>194</v>
      </c>
      <c r="C44" s="51" t="s">
        <v>22</v>
      </c>
      <c r="D44" s="51" t="s">
        <v>16</v>
      </c>
      <c r="E44" s="51" t="s">
        <v>184</v>
      </c>
      <c r="F44" s="51" t="s">
        <v>156</v>
      </c>
      <c r="H44" t="s">
        <v>47</v>
      </c>
      <c r="I44" t="s">
        <v>23</v>
      </c>
      <c r="J44" t="s">
        <v>14</v>
      </c>
      <c r="K44" t="s">
        <v>15</v>
      </c>
      <c r="L44" t="s">
        <v>41</v>
      </c>
    </row>
    <row r="45" spans="2:13" x14ac:dyDescent="0.25">
      <c r="B45" t="s">
        <v>55</v>
      </c>
      <c r="C45" t="s">
        <v>29</v>
      </c>
      <c r="D45" t="s">
        <v>18</v>
      </c>
      <c r="E45" t="s">
        <v>28</v>
      </c>
      <c r="F45" t="s">
        <v>41</v>
      </c>
      <c r="H45" t="s">
        <v>42</v>
      </c>
      <c r="I45" t="s">
        <v>20</v>
      </c>
      <c r="J45" t="s">
        <v>14</v>
      </c>
      <c r="K45" t="s">
        <v>15</v>
      </c>
      <c r="L45" t="s">
        <v>41</v>
      </c>
    </row>
    <row r="46" spans="2:13" x14ac:dyDescent="0.25">
      <c r="B46" t="s">
        <v>56</v>
      </c>
      <c r="C46" t="s">
        <v>29</v>
      </c>
      <c r="D46" t="s">
        <v>18</v>
      </c>
      <c r="E46" t="s">
        <v>28</v>
      </c>
      <c r="F46" t="s">
        <v>41</v>
      </c>
      <c r="H46" t="s">
        <v>61</v>
      </c>
      <c r="I46" t="s">
        <v>23</v>
      </c>
      <c r="J46" t="s">
        <v>16</v>
      </c>
      <c r="K46" t="s">
        <v>28</v>
      </c>
      <c r="L46" t="s">
        <v>41</v>
      </c>
    </row>
    <row r="48" spans="2:13" x14ac:dyDescent="0.25">
      <c r="H48" s="51" t="s">
        <v>193</v>
      </c>
      <c r="I48" s="51" t="s">
        <v>169</v>
      </c>
      <c r="J48" s="51" t="s">
        <v>14</v>
      </c>
      <c r="K48" s="51" t="s">
        <v>184</v>
      </c>
      <c r="L48" s="51" t="s">
        <v>156</v>
      </c>
    </row>
    <row r="49" spans="2:12" x14ac:dyDescent="0.25">
      <c r="H49" t="s">
        <v>159</v>
      </c>
      <c r="I49" t="s">
        <v>44</v>
      </c>
      <c r="J49" t="s">
        <v>16</v>
      </c>
      <c r="K49" t="s">
        <v>147</v>
      </c>
      <c r="L49" t="s">
        <v>156</v>
      </c>
    </row>
    <row r="50" spans="2:12" x14ac:dyDescent="0.25">
      <c r="H50" t="s">
        <v>163</v>
      </c>
      <c r="I50" t="s">
        <v>164</v>
      </c>
      <c r="J50" t="s">
        <v>14</v>
      </c>
      <c r="K50" t="s">
        <v>147</v>
      </c>
      <c r="L50" t="s">
        <v>156</v>
      </c>
    </row>
    <row r="51" spans="2:12" x14ac:dyDescent="0.25">
      <c r="H51" t="s">
        <v>161</v>
      </c>
      <c r="I51" t="s">
        <v>162</v>
      </c>
      <c r="J51" t="s">
        <v>14</v>
      </c>
      <c r="K51" t="s">
        <v>147</v>
      </c>
      <c r="L51" t="s">
        <v>156</v>
      </c>
    </row>
    <row r="52" spans="2:12" x14ac:dyDescent="0.25">
      <c r="H52" t="s">
        <v>160</v>
      </c>
      <c r="I52" t="s">
        <v>23</v>
      </c>
      <c r="J52" t="s">
        <v>16</v>
      </c>
      <c r="K52" t="s">
        <v>147</v>
      </c>
      <c r="L52" t="s">
        <v>156</v>
      </c>
    </row>
    <row r="54" spans="2:12" x14ac:dyDescent="0.25">
      <c r="B54" t="s">
        <v>72</v>
      </c>
      <c r="C54" t="s">
        <v>25</v>
      </c>
      <c r="D54" t="s">
        <v>18</v>
      </c>
      <c r="E54" t="s">
        <v>71</v>
      </c>
      <c r="F54" t="s">
        <v>73</v>
      </c>
      <c r="H54" t="s">
        <v>77</v>
      </c>
      <c r="I54" t="s">
        <v>23</v>
      </c>
      <c r="J54" t="s">
        <v>16</v>
      </c>
      <c r="K54" t="s">
        <v>71</v>
      </c>
      <c r="L54" t="s">
        <v>73</v>
      </c>
    </row>
    <row r="55" spans="2:12" x14ac:dyDescent="0.25">
      <c r="B55" t="s">
        <v>74</v>
      </c>
      <c r="C55" t="s">
        <v>25</v>
      </c>
      <c r="D55" t="s">
        <v>16</v>
      </c>
      <c r="E55" t="s">
        <v>71</v>
      </c>
      <c r="F55" t="s">
        <v>73</v>
      </c>
      <c r="H55" t="s">
        <v>48</v>
      </c>
      <c r="I55" t="s">
        <v>44</v>
      </c>
      <c r="J55" t="s">
        <v>27</v>
      </c>
      <c r="K55" t="s">
        <v>71</v>
      </c>
      <c r="L55" t="s">
        <v>73</v>
      </c>
    </row>
    <row r="56" spans="2:12" x14ac:dyDescent="0.25">
      <c r="B56" t="s">
        <v>75</v>
      </c>
      <c r="C56" t="s">
        <v>25</v>
      </c>
      <c r="D56" t="s">
        <v>14</v>
      </c>
      <c r="E56" t="s">
        <v>71</v>
      </c>
      <c r="F56" t="s">
        <v>73</v>
      </c>
      <c r="H56" t="s">
        <v>76</v>
      </c>
      <c r="I56" t="s">
        <v>23</v>
      </c>
      <c r="J56" t="s">
        <v>16</v>
      </c>
      <c r="K56" t="s">
        <v>71</v>
      </c>
      <c r="L56" t="s">
        <v>73</v>
      </c>
    </row>
    <row r="58" spans="2:12" x14ac:dyDescent="0.25">
      <c r="B58" s="1" t="s">
        <v>12</v>
      </c>
      <c r="H58" s="1" t="s">
        <v>39</v>
      </c>
    </row>
    <row r="59" spans="2:12" x14ac:dyDescent="0.25">
      <c r="B59" s="51" t="s">
        <v>194</v>
      </c>
      <c r="C59" s="51" t="s">
        <v>22</v>
      </c>
      <c r="D59" s="51" t="s">
        <v>16</v>
      </c>
      <c r="E59" s="51" t="s">
        <v>184</v>
      </c>
      <c r="F59" s="51" t="s">
        <v>156</v>
      </c>
      <c r="H59" t="s">
        <v>57</v>
      </c>
      <c r="I59" t="s">
        <v>7</v>
      </c>
      <c r="J59" t="s">
        <v>18</v>
      </c>
      <c r="K59" t="s">
        <v>28</v>
      </c>
      <c r="L59" t="s">
        <v>41</v>
      </c>
    </row>
    <row r="60" spans="2:12" x14ac:dyDescent="0.25">
      <c r="B60" t="s">
        <v>157</v>
      </c>
      <c r="C60" t="s">
        <v>34</v>
      </c>
      <c r="D60" t="s">
        <v>16</v>
      </c>
      <c r="E60" t="s">
        <v>147</v>
      </c>
      <c r="F60" t="s">
        <v>156</v>
      </c>
      <c r="H60" t="s">
        <v>46</v>
      </c>
      <c r="I60" t="s">
        <v>23</v>
      </c>
      <c r="J60" t="s">
        <v>14</v>
      </c>
      <c r="K60" t="s">
        <v>15</v>
      </c>
      <c r="L60" t="s">
        <v>41</v>
      </c>
    </row>
    <row r="61" spans="2:12" x14ac:dyDescent="0.25">
      <c r="B61" s="51" t="s">
        <v>195</v>
      </c>
      <c r="C61" s="51" t="s">
        <v>33</v>
      </c>
      <c r="D61" s="51" t="s">
        <v>16</v>
      </c>
      <c r="E61" s="51" t="s">
        <v>184</v>
      </c>
      <c r="F61" s="51" t="s">
        <v>156</v>
      </c>
      <c r="H61" t="s">
        <v>47</v>
      </c>
      <c r="I61" t="s">
        <v>23</v>
      </c>
      <c r="J61" t="s">
        <v>14</v>
      </c>
      <c r="K61" t="s">
        <v>15</v>
      </c>
      <c r="L61" t="s">
        <v>41</v>
      </c>
    </row>
    <row r="62" spans="2:12" x14ac:dyDescent="0.25">
      <c r="B62" t="s">
        <v>158</v>
      </c>
      <c r="C62" t="s">
        <v>25</v>
      </c>
      <c r="D62" t="s">
        <v>16</v>
      </c>
      <c r="E62" t="s">
        <v>147</v>
      </c>
      <c r="F62" t="s">
        <v>156</v>
      </c>
      <c r="H62" t="s">
        <v>58</v>
      </c>
      <c r="I62" t="s">
        <v>7</v>
      </c>
      <c r="J62" t="s">
        <v>16</v>
      </c>
      <c r="K62" t="s">
        <v>15</v>
      </c>
      <c r="L62" t="s">
        <v>41</v>
      </c>
    </row>
    <row r="63" spans="2:12" x14ac:dyDescent="0.25">
      <c r="B63" t="s">
        <v>56</v>
      </c>
      <c r="C63" t="s">
        <v>29</v>
      </c>
      <c r="D63" t="s">
        <v>18</v>
      </c>
      <c r="E63" t="s">
        <v>28</v>
      </c>
      <c r="F63" t="s">
        <v>41</v>
      </c>
      <c r="H63" t="s">
        <v>62</v>
      </c>
      <c r="I63" t="s">
        <v>23</v>
      </c>
      <c r="J63" t="s">
        <v>18</v>
      </c>
      <c r="K63" t="s">
        <v>28</v>
      </c>
      <c r="L63" t="s">
        <v>41</v>
      </c>
    </row>
    <row r="65" spans="8:12" x14ac:dyDescent="0.25">
      <c r="I65" s="1" t="s">
        <v>166</v>
      </c>
    </row>
    <row r="66" spans="8:12" x14ac:dyDescent="0.25">
      <c r="H66" s="51" t="s">
        <v>193</v>
      </c>
      <c r="I66" s="51" t="s">
        <v>169</v>
      </c>
      <c r="J66" s="51" t="s">
        <v>14</v>
      </c>
      <c r="K66" s="51" t="s">
        <v>184</v>
      </c>
      <c r="L66" s="51" t="s">
        <v>156</v>
      </c>
    </row>
    <row r="67" spans="8:12" x14ac:dyDescent="0.25">
      <c r="H67" t="s">
        <v>165</v>
      </c>
      <c r="I67" t="s">
        <v>7</v>
      </c>
      <c r="J67" t="s">
        <v>14</v>
      </c>
      <c r="K67" t="s">
        <v>147</v>
      </c>
      <c r="L67" t="s">
        <v>156</v>
      </c>
    </row>
    <row r="68" spans="8:12" x14ac:dyDescent="0.25">
      <c r="H68" t="s">
        <v>168</v>
      </c>
      <c r="I68" t="s">
        <v>169</v>
      </c>
      <c r="J68" t="s">
        <v>16</v>
      </c>
      <c r="K68" t="s">
        <v>147</v>
      </c>
      <c r="L68" t="s">
        <v>156</v>
      </c>
    </row>
    <row r="69" spans="8:12" x14ac:dyDescent="0.25">
      <c r="H69" t="s">
        <v>167</v>
      </c>
      <c r="I69" t="s">
        <v>23</v>
      </c>
      <c r="J69" t="s">
        <v>18</v>
      </c>
      <c r="K69" t="s">
        <v>147</v>
      </c>
      <c r="L69" t="s">
        <v>156</v>
      </c>
    </row>
    <row r="70" spans="8:12" x14ac:dyDescent="0.25">
      <c r="H70" t="s">
        <v>170</v>
      </c>
      <c r="I70" t="s">
        <v>171</v>
      </c>
      <c r="J70" t="s">
        <v>14</v>
      </c>
      <c r="K70" t="s">
        <v>147</v>
      </c>
      <c r="L70" t="s">
        <v>156</v>
      </c>
    </row>
  </sheetData>
  <phoneticPr fontId="5" type="noConversion"/>
  <pageMargins left="0.7" right="0.7" top="0.75" bottom="0.75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5A6F7-D098-4A83-9EE3-1AC94F9BC591}">
  <dimension ref="A2:S72"/>
  <sheetViews>
    <sheetView topLeftCell="A3" workbookViewId="0">
      <selection activeCell="H14" sqref="H14"/>
    </sheetView>
  </sheetViews>
  <sheetFormatPr defaultRowHeight="15" x14ac:dyDescent="0.25"/>
  <cols>
    <col min="1" max="1" width="10.7109375" customWidth="1"/>
    <col min="3" max="3" width="17.42578125" bestFit="1" customWidth="1"/>
    <col min="6" max="6" width="9.85546875" customWidth="1"/>
  </cols>
  <sheetData>
    <row r="2" spans="1:19" ht="23.25" x14ac:dyDescent="0.35">
      <c r="B2" s="4" t="s">
        <v>177</v>
      </c>
    </row>
    <row r="3" spans="1:19" ht="21" x14ac:dyDescent="0.35">
      <c r="B3" s="3"/>
    </row>
    <row r="4" spans="1:19" s="5" customFormat="1" ht="46.5" x14ac:dyDescent="0.35">
      <c r="A4" s="6" t="s">
        <v>86</v>
      </c>
      <c r="B4" s="6"/>
      <c r="D4" s="8" t="s">
        <v>88</v>
      </c>
      <c r="E4" s="8" t="s">
        <v>89</v>
      </c>
      <c r="F4" s="8" t="s">
        <v>90</v>
      </c>
      <c r="G4" s="8" t="s">
        <v>91</v>
      </c>
      <c r="H4" s="33" t="s">
        <v>92</v>
      </c>
      <c r="I4" s="33" t="s">
        <v>115</v>
      </c>
      <c r="J4" s="49" t="s">
        <v>109</v>
      </c>
      <c r="K4" s="49" t="s">
        <v>110</v>
      </c>
      <c r="L4" s="49" t="s">
        <v>107</v>
      </c>
      <c r="M4" s="49" t="s">
        <v>139</v>
      </c>
      <c r="N4" s="49" t="s">
        <v>108</v>
      </c>
      <c r="O4" s="49" t="s">
        <v>137</v>
      </c>
      <c r="P4" s="49" t="s">
        <v>180</v>
      </c>
      <c r="Q4" s="49" t="s">
        <v>154</v>
      </c>
      <c r="R4" s="49" t="s">
        <v>200</v>
      </c>
      <c r="S4" s="49" t="s">
        <v>185</v>
      </c>
    </row>
    <row r="5" spans="1:19" x14ac:dyDescent="0.25">
      <c r="C5" s="1" t="s">
        <v>87</v>
      </c>
      <c r="D5" s="50">
        <f t="shared" ref="D5:S5" si="0">+D39+D50+D61+D72+D27+D15</f>
        <v>39</v>
      </c>
      <c r="E5" s="50">
        <f t="shared" si="0"/>
        <v>74</v>
      </c>
      <c r="F5" s="50">
        <f t="shared" si="0"/>
        <v>33</v>
      </c>
      <c r="G5" s="50">
        <f t="shared" si="0"/>
        <v>31</v>
      </c>
      <c r="H5" s="50">
        <f t="shared" si="0"/>
        <v>52</v>
      </c>
      <c r="I5" s="50">
        <f t="shared" si="0"/>
        <v>9</v>
      </c>
      <c r="J5" s="50">
        <f t="shared" si="0"/>
        <v>53</v>
      </c>
      <c r="K5" s="50">
        <f t="shared" si="0"/>
        <v>20</v>
      </c>
      <c r="L5" s="50">
        <f t="shared" si="0"/>
        <v>18</v>
      </c>
      <c r="M5" s="50">
        <f t="shared" si="0"/>
        <v>30</v>
      </c>
      <c r="N5" s="50">
        <f t="shared" si="0"/>
        <v>8</v>
      </c>
      <c r="O5" s="50">
        <f t="shared" si="0"/>
        <v>7</v>
      </c>
      <c r="P5" s="50">
        <f t="shared" si="0"/>
        <v>8</v>
      </c>
      <c r="Q5" s="50">
        <f t="shared" si="0"/>
        <v>8</v>
      </c>
      <c r="R5" s="50">
        <f t="shared" si="0"/>
        <v>6</v>
      </c>
      <c r="S5" s="50">
        <f t="shared" si="0"/>
        <v>4</v>
      </c>
    </row>
    <row r="6" spans="1:19" ht="19.5" thickBot="1" x14ac:dyDescent="0.35">
      <c r="A6" s="7" t="s">
        <v>81</v>
      </c>
      <c r="B6" s="1" t="s">
        <v>82</v>
      </c>
    </row>
    <row r="7" spans="1:19" x14ac:dyDescent="0.25">
      <c r="A7" s="11" t="s">
        <v>184</v>
      </c>
      <c r="B7" s="12" t="s">
        <v>83</v>
      </c>
      <c r="C7" s="12" t="s">
        <v>78</v>
      </c>
      <c r="D7" s="13"/>
      <c r="E7" s="13">
        <v>20</v>
      </c>
      <c r="F7" s="13"/>
      <c r="G7" s="13"/>
      <c r="H7" s="35">
        <v>27.5</v>
      </c>
      <c r="I7" s="35"/>
      <c r="J7" s="35">
        <v>26</v>
      </c>
      <c r="K7" s="35">
        <v>11</v>
      </c>
      <c r="L7" s="35"/>
      <c r="M7" s="13">
        <v>15</v>
      </c>
      <c r="N7" s="13">
        <v>6</v>
      </c>
      <c r="O7" s="13"/>
      <c r="P7" s="13"/>
      <c r="Q7" s="13">
        <v>22.5</v>
      </c>
      <c r="R7" s="13">
        <v>4</v>
      </c>
      <c r="S7" s="13">
        <v>1</v>
      </c>
    </row>
    <row r="8" spans="1:19" x14ac:dyDescent="0.25">
      <c r="A8" s="15"/>
      <c r="C8" t="s">
        <v>79</v>
      </c>
      <c r="D8" s="10"/>
      <c r="E8" s="10">
        <v>3.8</v>
      </c>
      <c r="F8" s="10"/>
      <c r="G8" s="10"/>
      <c r="H8" s="36">
        <v>4.78</v>
      </c>
      <c r="I8" s="36"/>
      <c r="J8" s="10">
        <v>4.5</v>
      </c>
      <c r="K8" s="10">
        <v>5.36</v>
      </c>
      <c r="L8" s="36"/>
      <c r="M8" s="9">
        <v>3.07</v>
      </c>
      <c r="N8" s="10">
        <v>6.5</v>
      </c>
      <c r="O8" s="10"/>
      <c r="P8" s="10"/>
      <c r="Q8" s="10">
        <v>5.26</v>
      </c>
      <c r="R8" s="10">
        <v>3.5</v>
      </c>
      <c r="S8" s="10">
        <v>2</v>
      </c>
    </row>
    <row r="9" spans="1:19" x14ac:dyDescent="0.25">
      <c r="A9" s="15"/>
      <c r="C9" t="s">
        <v>13</v>
      </c>
      <c r="D9" s="9"/>
      <c r="E9" s="9">
        <v>2</v>
      </c>
      <c r="F9" s="9"/>
      <c r="G9" s="9"/>
      <c r="H9" s="34">
        <v>11</v>
      </c>
      <c r="I9" s="34"/>
      <c r="J9" s="24">
        <v>11</v>
      </c>
      <c r="K9" s="24">
        <v>3</v>
      </c>
      <c r="L9" s="34"/>
      <c r="M9" s="9">
        <v>7</v>
      </c>
      <c r="N9" s="9">
        <v>2</v>
      </c>
      <c r="O9" s="9"/>
      <c r="P9" s="9"/>
      <c r="Q9" s="9">
        <v>7</v>
      </c>
      <c r="R9" s="9">
        <v>1</v>
      </c>
      <c r="S9" s="9">
        <v>1</v>
      </c>
    </row>
    <row r="10" spans="1:19" x14ac:dyDescent="0.25">
      <c r="A10" s="15"/>
      <c r="B10" s="18" t="s">
        <v>84</v>
      </c>
      <c r="C10" t="s">
        <v>78</v>
      </c>
      <c r="D10" s="9"/>
      <c r="E10" s="9">
        <v>69</v>
      </c>
      <c r="F10" s="9">
        <v>7</v>
      </c>
      <c r="G10" s="9"/>
      <c r="H10" s="34">
        <v>29.5</v>
      </c>
      <c r="I10" s="34">
        <v>28</v>
      </c>
      <c r="J10" s="24">
        <v>59</v>
      </c>
      <c r="K10" s="24">
        <v>12.2</v>
      </c>
      <c r="L10" s="34"/>
      <c r="M10" s="9">
        <v>17</v>
      </c>
      <c r="N10" s="9"/>
      <c r="O10" s="9">
        <v>15.3</v>
      </c>
      <c r="P10" s="9">
        <v>23</v>
      </c>
      <c r="Q10" s="9">
        <v>28</v>
      </c>
      <c r="R10" s="9">
        <v>14.3</v>
      </c>
      <c r="S10" s="9">
        <v>31.4</v>
      </c>
    </row>
    <row r="11" spans="1:19" x14ac:dyDescent="0.25">
      <c r="A11" s="15"/>
      <c r="C11" t="s">
        <v>79</v>
      </c>
      <c r="D11" s="10"/>
      <c r="E11" s="10">
        <v>3.06</v>
      </c>
      <c r="F11" s="10">
        <v>4.1399999999999997</v>
      </c>
      <c r="G11" s="10"/>
      <c r="H11" s="36">
        <v>2.68</v>
      </c>
      <c r="I11" s="36">
        <v>4.29</v>
      </c>
      <c r="J11" s="10">
        <v>3.49</v>
      </c>
      <c r="K11" s="10">
        <v>3.89</v>
      </c>
      <c r="L11" s="36"/>
      <c r="M11" s="9">
        <v>3.53</v>
      </c>
      <c r="N11" s="9"/>
      <c r="O11" s="9">
        <v>3.55</v>
      </c>
      <c r="P11" s="9">
        <v>6.26</v>
      </c>
      <c r="Q11" s="9">
        <v>3.46</v>
      </c>
      <c r="R11" s="9">
        <v>3.31</v>
      </c>
      <c r="S11" s="9">
        <v>5.53</v>
      </c>
    </row>
    <row r="12" spans="1:19" x14ac:dyDescent="0.25">
      <c r="A12" s="15"/>
      <c r="C12" t="s">
        <v>13</v>
      </c>
      <c r="D12" s="9"/>
      <c r="E12" s="9">
        <v>15</v>
      </c>
      <c r="F12" s="9">
        <v>1</v>
      </c>
      <c r="G12" s="9"/>
      <c r="H12" s="34">
        <v>9</v>
      </c>
      <c r="I12" s="34">
        <v>6</v>
      </c>
      <c r="J12" s="24">
        <v>12</v>
      </c>
      <c r="K12" s="24">
        <v>4</v>
      </c>
      <c r="L12" s="34"/>
      <c r="M12" s="9">
        <v>2</v>
      </c>
      <c r="N12" s="9"/>
      <c r="O12" s="9">
        <v>5</v>
      </c>
      <c r="P12" s="9">
        <v>4</v>
      </c>
      <c r="Q12" s="9">
        <v>1</v>
      </c>
      <c r="R12" s="9">
        <v>5</v>
      </c>
      <c r="S12" s="9">
        <v>3</v>
      </c>
    </row>
    <row r="13" spans="1:19" x14ac:dyDescent="0.25">
      <c r="A13" s="15"/>
      <c r="B13" t="s">
        <v>85</v>
      </c>
      <c r="C13" t="s">
        <v>79</v>
      </c>
      <c r="D13" s="10"/>
      <c r="E13" s="10">
        <f>+((E7*E8)+(E10*E11))/(E7+E10)</f>
        <v>3.2262921348314606</v>
      </c>
      <c r="F13" s="10">
        <f>+((F7*F8)+(F10*F11))/(F7+F10)</f>
        <v>4.1399999999999997</v>
      </c>
      <c r="G13" s="10"/>
      <c r="H13" s="10">
        <f>+((H7*H8)+(H10*H11))/(H7+H10)</f>
        <v>3.6931578947368426</v>
      </c>
      <c r="I13" s="10">
        <f>+((I7*I8)+(I10*I11))/(I7+I10)</f>
        <v>4.29</v>
      </c>
      <c r="J13" s="10">
        <f>+((J7*J8)+(J10*J11))/(J7+J10)</f>
        <v>3.7989411764705885</v>
      </c>
      <c r="K13" s="10">
        <f>+((K7*K8)+(K10*K11))/(K7+K10)</f>
        <v>4.5869827586206897</v>
      </c>
      <c r="L13" s="10"/>
      <c r="M13" s="10">
        <f t="shared" ref="M13:S13" si="1">+((M7*M8)+(M10*M11))/(M7+M10)</f>
        <v>3.3143750000000001</v>
      </c>
      <c r="N13" s="10">
        <f t="shared" si="1"/>
        <v>6.5</v>
      </c>
      <c r="O13" s="10">
        <f t="shared" si="1"/>
        <v>3.55</v>
      </c>
      <c r="P13" s="10">
        <f t="shared" si="1"/>
        <v>6.26</v>
      </c>
      <c r="Q13" s="10">
        <f t="shared" si="1"/>
        <v>4.2619801980198018</v>
      </c>
      <c r="R13" s="10">
        <f t="shared" si="1"/>
        <v>3.351530054644809</v>
      </c>
      <c r="S13" s="10">
        <f t="shared" si="1"/>
        <v>5.4210493827160491</v>
      </c>
    </row>
    <row r="14" spans="1:19" x14ac:dyDescent="0.25">
      <c r="A14" s="15"/>
      <c r="C14" t="s">
        <v>80</v>
      </c>
      <c r="D14" s="10"/>
      <c r="E14" s="10">
        <f>+E13-E25</f>
        <v>-0.30567994195736992</v>
      </c>
      <c r="F14" s="10">
        <f>+F13-F25</f>
        <v>0.9399999999999995</v>
      </c>
      <c r="G14" s="10"/>
      <c r="H14" s="10"/>
      <c r="I14" s="10">
        <f>+I13-I25</f>
        <v>0.35000000000000009</v>
      </c>
      <c r="J14" s="10">
        <f>+J13-J25</f>
        <v>-0.16359350196572908</v>
      </c>
      <c r="K14" s="10" t="e">
        <f>+K13-K25</f>
        <v>#DIV/0!</v>
      </c>
      <c r="L14" s="10"/>
      <c r="M14" s="10">
        <f t="shared" ref="M14:S14" si="2">+M13-M25</f>
        <v>-0.50605053191489313</v>
      </c>
      <c r="N14" s="10">
        <f t="shared" si="2"/>
        <v>1.63</v>
      </c>
      <c r="O14" s="10">
        <f t="shared" si="2"/>
        <v>-2.9999999999999805E-2</v>
      </c>
      <c r="P14" s="10">
        <f t="shared" si="2"/>
        <v>1.88</v>
      </c>
      <c r="Q14" s="10" t="e">
        <f t="shared" si="2"/>
        <v>#DIV/0!</v>
      </c>
      <c r="R14" s="10">
        <f t="shared" si="2"/>
        <v>3.351530054644809</v>
      </c>
      <c r="S14" s="10">
        <f t="shared" si="2"/>
        <v>5.4210493827160491</v>
      </c>
    </row>
    <row r="15" spans="1:19" x14ac:dyDescent="0.25">
      <c r="A15" s="15"/>
      <c r="C15" t="s">
        <v>13</v>
      </c>
      <c r="D15" s="9"/>
      <c r="E15" s="9">
        <f>+E12+E9</f>
        <v>17</v>
      </c>
      <c r="F15" s="9">
        <f>+F12+F9</f>
        <v>1</v>
      </c>
      <c r="G15" s="9"/>
      <c r="H15" s="9">
        <f>+H12+H9</f>
        <v>20</v>
      </c>
      <c r="I15" s="9">
        <f>+I12+I9</f>
        <v>6</v>
      </c>
      <c r="J15" s="9">
        <f>+J12+J9</f>
        <v>23</v>
      </c>
      <c r="K15" s="9">
        <f>+K12+K9</f>
        <v>7</v>
      </c>
      <c r="L15" s="9"/>
      <c r="M15" s="9">
        <f t="shared" ref="M15:S15" si="3">+M12+M9</f>
        <v>9</v>
      </c>
      <c r="N15" s="9">
        <f t="shared" si="3"/>
        <v>2</v>
      </c>
      <c r="O15" s="9">
        <f t="shared" si="3"/>
        <v>5</v>
      </c>
      <c r="P15" s="9">
        <f t="shared" si="3"/>
        <v>4</v>
      </c>
      <c r="Q15" s="9">
        <f t="shared" si="3"/>
        <v>8</v>
      </c>
      <c r="R15" s="9">
        <f t="shared" si="3"/>
        <v>6</v>
      </c>
      <c r="S15" s="9">
        <f t="shared" si="3"/>
        <v>4</v>
      </c>
    </row>
    <row r="16" spans="1:19" ht="15.75" thickBot="1" x14ac:dyDescent="0.3">
      <c r="A16" s="19"/>
      <c r="B16" s="20"/>
      <c r="C16" s="20" t="s">
        <v>80</v>
      </c>
      <c r="D16" s="21"/>
      <c r="E16" s="21">
        <f>+E15-E27</f>
        <v>6</v>
      </c>
      <c r="F16" s="21">
        <f>+F15-F27</f>
        <v>0</v>
      </c>
      <c r="G16" s="21"/>
      <c r="H16" s="21">
        <f>+H15-H27</f>
        <v>20</v>
      </c>
      <c r="I16" s="21">
        <f>+I15-I27</f>
        <v>3</v>
      </c>
      <c r="J16" s="21">
        <f>+J15-J27</f>
        <v>-1</v>
      </c>
      <c r="K16" s="21">
        <f>+K15-K27</f>
        <v>7</v>
      </c>
      <c r="L16" s="21"/>
      <c r="M16" s="21">
        <f t="shared" ref="M16:S16" si="4">+M15-M27</f>
        <v>-12</v>
      </c>
      <c r="N16" s="21">
        <f t="shared" si="4"/>
        <v>-4</v>
      </c>
      <c r="O16" s="21">
        <f t="shared" si="4"/>
        <v>3</v>
      </c>
      <c r="P16" s="21">
        <f t="shared" si="4"/>
        <v>0</v>
      </c>
      <c r="Q16" s="21">
        <f t="shared" si="4"/>
        <v>8</v>
      </c>
      <c r="R16" s="21">
        <f t="shared" si="4"/>
        <v>6</v>
      </c>
      <c r="S16" s="21">
        <f t="shared" si="4"/>
        <v>4</v>
      </c>
    </row>
    <row r="17" spans="1:18" x14ac:dyDescent="0.25">
      <c r="B17" t="s">
        <v>179</v>
      </c>
      <c r="C17" t="s">
        <v>183</v>
      </c>
      <c r="E17">
        <v>3</v>
      </c>
      <c r="H17">
        <v>2</v>
      </c>
      <c r="I17">
        <v>1</v>
      </c>
      <c r="J17">
        <v>10</v>
      </c>
      <c r="K17">
        <v>1</v>
      </c>
      <c r="P17">
        <v>3</v>
      </c>
      <c r="Q17">
        <v>1</v>
      </c>
      <c r="R17">
        <v>1</v>
      </c>
    </row>
    <row r="18" spans="1:18" ht="19.5" thickBot="1" x14ac:dyDescent="0.35">
      <c r="A18" s="7" t="s">
        <v>81</v>
      </c>
      <c r="B18" s="1" t="s">
        <v>82</v>
      </c>
    </row>
    <row r="19" spans="1:18" x14ac:dyDescent="0.25">
      <c r="A19" s="11" t="s">
        <v>147</v>
      </c>
      <c r="B19" s="12" t="s">
        <v>83</v>
      </c>
      <c r="C19" s="12" t="s">
        <v>78</v>
      </c>
      <c r="D19" s="13"/>
      <c r="E19" s="13">
        <v>16</v>
      </c>
      <c r="F19" s="13"/>
      <c r="G19" s="13"/>
      <c r="H19" s="35"/>
      <c r="I19" s="35"/>
      <c r="J19" s="35">
        <v>24</v>
      </c>
      <c r="K19" s="35"/>
      <c r="L19" s="35">
        <v>8</v>
      </c>
      <c r="M19" s="55">
        <v>22.5</v>
      </c>
      <c r="N19" s="55"/>
      <c r="O19" s="55"/>
      <c r="P19" s="55"/>
      <c r="Q19" s="55"/>
    </row>
    <row r="20" spans="1:18" x14ac:dyDescent="0.25">
      <c r="A20" s="15"/>
      <c r="C20" t="s">
        <v>79</v>
      </c>
      <c r="D20" s="10"/>
      <c r="E20" s="10">
        <v>5.0599999999999996</v>
      </c>
      <c r="F20" s="10"/>
      <c r="G20" s="10"/>
      <c r="H20" s="36"/>
      <c r="I20" s="36"/>
      <c r="J20" s="10">
        <v>5.42</v>
      </c>
      <c r="K20" s="10"/>
      <c r="L20" s="36">
        <v>6.75</v>
      </c>
      <c r="M20" s="9">
        <v>5.08</v>
      </c>
      <c r="N20" s="10"/>
      <c r="O20" s="10"/>
      <c r="P20" s="10"/>
      <c r="Q20" s="10"/>
    </row>
    <row r="21" spans="1:18" x14ac:dyDescent="0.25">
      <c r="A21" s="15"/>
      <c r="C21" t="s">
        <v>13</v>
      </c>
      <c r="D21" s="9"/>
      <c r="E21" s="9">
        <v>4</v>
      </c>
      <c r="F21" s="9"/>
      <c r="G21" s="9"/>
      <c r="H21" s="34"/>
      <c r="I21" s="34"/>
      <c r="J21" s="24">
        <v>10</v>
      </c>
      <c r="K21" s="24"/>
      <c r="L21" s="34">
        <v>0</v>
      </c>
      <c r="M21" s="9">
        <v>7</v>
      </c>
      <c r="N21" s="9"/>
      <c r="O21" s="9"/>
      <c r="P21" s="9"/>
      <c r="Q21" s="9"/>
    </row>
    <row r="22" spans="1:18" x14ac:dyDescent="0.25">
      <c r="A22" s="15"/>
      <c r="B22" s="18" t="s">
        <v>84</v>
      </c>
      <c r="C22" t="s">
        <v>78</v>
      </c>
      <c r="D22" s="9">
        <v>9.4</v>
      </c>
      <c r="E22" s="9">
        <v>41.3</v>
      </c>
      <c r="F22" s="9">
        <v>10</v>
      </c>
      <c r="G22" s="9"/>
      <c r="H22" s="34"/>
      <c r="I22" s="34">
        <v>31</v>
      </c>
      <c r="J22" s="24">
        <v>55.3</v>
      </c>
      <c r="K22" s="24"/>
      <c r="L22" s="34">
        <v>16.5</v>
      </c>
      <c r="M22" s="9">
        <v>48</v>
      </c>
      <c r="N22" s="9">
        <v>45</v>
      </c>
      <c r="O22" s="9">
        <v>19</v>
      </c>
      <c r="P22" s="9">
        <v>16</v>
      </c>
      <c r="Q22" s="9"/>
    </row>
    <row r="23" spans="1:18" x14ac:dyDescent="0.25">
      <c r="A23" s="15"/>
      <c r="C23" t="s">
        <v>79</v>
      </c>
      <c r="D23" s="10">
        <v>3.93</v>
      </c>
      <c r="E23" s="10">
        <v>2.94</v>
      </c>
      <c r="F23" s="10">
        <v>3.2</v>
      </c>
      <c r="G23" s="10"/>
      <c r="H23" s="36"/>
      <c r="I23" s="36">
        <v>3.94</v>
      </c>
      <c r="J23" s="10">
        <v>3.33</v>
      </c>
      <c r="K23" s="10"/>
      <c r="L23" s="36">
        <v>4.46</v>
      </c>
      <c r="M23" s="9">
        <v>3.23</v>
      </c>
      <c r="N23" s="9">
        <v>4.87</v>
      </c>
      <c r="O23" s="9">
        <v>3.58</v>
      </c>
      <c r="P23" s="9">
        <v>4.38</v>
      </c>
      <c r="Q23" s="9"/>
    </row>
    <row r="24" spans="1:18" x14ac:dyDescent="0.25">
      <c r="A24" s="15"/>
      <c r="C24" t="s">
        <v>13</v>
      </c>
      <c r="D24" s="9">
        <v>2</v>
      </c>
      <c r="E24" s="9">
        <v>7</v>
      </c>
      <c r="F24" s="9">
        <v>1</v>
      </c>
      <c r="G24" s="9"/>
      <c r="H24" s="34"/>
      <c r="I24" s="34">
        <v>3</v>
      </c>
      <c r="J24" s="24">
        <v>14</v>
      </c>
      <c r="K24" s="24"/>
      <c r="L24" s="34">
        <v>4</v>
      </c>
      <c r="M24" s="9">
        <v>14</v>
      </c>
      <c r="N24" s="9">
        <v>6</v>
      </c>
      <c r="O24" s="9">
        <v>2</v>
      </c>
      <c r="P24" s="9">
        <v>4</v>
      </c>
      <c r="Q24" s="9"/>
    </row>
    <row r="25" spans="1:18" x14ac:dyDescent="0.25">
      <c r="A25" s="15"/>
      <c r="B25" t="s">
        <v>85</v>
      </c>
      <c r="C25" t="s">
        <v>79</v>
      </c>
      <c r="D25" s="10">
        <f t="shared" ref="D25:L25" si="5">+((D19*D20)+(D22*D23))/(D19+D22)</f>
        <v>3.9299999999999997</v>
      </c>
      <c r="E25" s="10">
        <f t="shared" si="5"/>
        <v>3.5319720767888305</v>
      </c>
      <c r="F25" s="10">
        <f t="shared" si="5"/>
        <v>3.2</v>
      </c>
      <c r="G25" s="10" t="e">
        <f t="shared" si="5"/>
        <v>#DIV/0!</v>
      </c>
      <c r="H25" s="36" t="e">
        <f t="shared" si="5"/>
        <v>#DIV/0!</v>
      </c>
      <c r="I25" s="10">
        <f t="shared" ref="I25" si="6">+((I19*I20)+(I22*I23))/(I19+I22)</f>
        <v>3.94</v>
      </c>
      <c r="J25" s="10">
        <f t="shared" si="5"/>
        <v>3.9625346784363176</v>
      </c>
      <c r="K25" s="10" t="e">
        <f t="shared" si="5"/>
        <v>#DIV/0!</v>
      </c>
      <c r="L25" s="36">
        <f t="shared" si="5"/>
        <v>5.2077551020408164</v>
      </c>
      <c r="M25" s="10">
        <f t="shared" ref="M25:N25" si="7">+((M19*M20)+(M22*M23))/(M19+M22)</f>
        <v>3.8204255319148932</v>
      </c>
      <c r="N25" s="10">
        <f t="shared" si="7"/>
        <v>4.87</v>
      </c>
      <c r="O25" s="10">
        <f t="shared" ref="O25:Q25" si="8">+((O19*O20)+(O22*O23))/(O19+O22)</f>
        <v>3.5799999999999996</v>
      </c>
      <c r="P25" s="10">
        <f t="shared" si="8"/>
        <v>4.38</v>
      </c>
      <c r="Q25" s="10" t="e">
        <f t="shared" si="8"/>
        <v>#DIV/0!</v>
      </c>
    </row>
    <row r="26" spans="1:18" x14ac:dyDescent="0.25">
      <c r="A26" s="15"/>
      <c r="C26" t="s">
        <v>80</v>
      </c>
      <c r="D26" s="10">
        <f>+D25-D37</f>
        <v>1.2283636363636359</v>
      </c>
      <c r="E26" s="10">
        <f t="shared" ref="E26:L26" si="9">+E25-E37</f>
        <v>0.36500578465399869</v>
      </c>
      <c r="F26" s="10">
        <f t="shared" si="9"/>
        <v>-0.74573333333333336</v>
      </c>
      <c r="G26" s="10" t="e">
        <f t="shared" si="9"/>
        <v>#DIV/0!</v>
      </c>
      <c r="H26" s="36" t="e">
        <f t="shared" si="9"/>
        <v>#DIV/0!</v>
      </c>
      <c r="I26" s="10">
        <f t="shared" ref="I26" si="10">+I25-I37</f>
        <v>3.94</v>
      </c>
      <c r="J26" s="10">
        <f t="shared" si="9"/>
        <v>-0.51746532156368286</v>
      </c>
      <c r="K26" s="10" t="e">
        <f t="shared" si="9"/>
        <v>#DIV/0!</v>
      </c>
      <c r="L26" s="36">
        <f t="shared" si="9"/>
        <v>-0.172911564625851</v>
      </c>
      <c r="M26" s="10">
        <f t="shared" ref="M26:N26" si="11">+M25-M37</f>
        <v>3.8204255319148932</v>
      </c>
      <c r="N26" s="10">
        <f t="shared" si="11"/>
        <v>4.87</v>
      </c>
      <c r="O26" s="10">
        <f t="shared" ref="O26:Q26" si="12">+O25-O37</f>
        <v>3.5799999999999996</v>
      </c>
      <c r="P26" s="10">
        <f t="shared" si="12"/>
        <v>4.38</v>
      </c>
      <c r="Q26" s="10" t="e">
        <f t="shared" si="12"/>
        <v>#DIV/0!</v>
      </c>
    </row>
    <row r="27" spans="1:18" x14ac:dyDescent="0.25">
      <c r="A27" s="15"/>
      <c r="C27" t="s">
        <v>13</v>
      </c>
      <c r="D27" s="9">
        <f>+D24+D21</f>
        <v>2</v>
      </c>
      <c r="E27" s="9">
        <f t="shared" ref="E27:L27" si="13">+E24+E21</f>
        <v>11</v>
      </c>
      <c r="F27" s="9">
        <f t="shared" si="13"/>
        <v>1</v>
      </c>
      <c r="G27" s="9">
        <f t="shared" si="13"/>
        <v>0</v>
      </c>
      <c r="H27" s="34">
        <f t="shared" si="13"/>
        <v>0</v>
      </c>
      <c r="I27" s="34">
        <f t="shared" ref="I27" si="14">+I24+I21</f>
        <v>3</v>
      </c>
      <c r="J27" s="24">
        <f t="shared" si="13"/>
        <v>24</v>
      </c>
      <c r="K27" s="24">
        <f t="shared" si="13"/>
        <v>0</v>
      </c>
      <c r="L27" s="53">
        <f t="shared" si="13"/>
        <v>4</v>
      </c>
      <c r="M27" s="24">
        <f t="shared" ref="M27:N27" si="15">+M24+M21</f>
        <v>21</v>
      </c>
      <c r="N27" s="24">
        <f t="shared" si="15"/>
        <v>6</v>
      </c>
      <c r="O27" s="24">
        <f t="shared" ref="O27:Q27" si="16">+O24+O21</f>
        <v>2</v>
      </c>
      <c r="P27" s="24">
        <f t="shared" si="16"/>
        <v>4</v>
      </c>
      <c r="Q27" s="24">
        <f t="shared" si="16"/>
        <v>0</v>
      </c>
    </row>
    <row r="28" spans="1:18" ht="15.75" thickBot="1" x14ac:dyDescent="0.3">
      <c r="A28" s="19"/>
      <c r="B28" s="20"/>
      <c r="C28" s="20" t="s">
        <v>80</v>
      </c>
      <c r="D28" s="21">
        <f>+D27-D39</f>
        <v>-15</v>
      </c>
      <c r="E28" s="21">
        <f t="shared" ref="E28:L28" si="17">+E27-E39</f>
        <v>-8</v>
      </c>
      <c r="F28" s="21">
        <f t="shared" si="17"/>
        <v>-11</v>
      </c>
      <c r="G28" s="21">
        <f t="shared" si="17"/>
        <v>-9</v>
      </c>
      <c r="H28" s="22">
        <f t="shared" si="17"/>
        <v>-4</v>
      </c>
      <c r="I28" s="22">
        <f t="shared" ref="I28" si="18">+I27-I39</f>
        <v>3</v>
      </c>
      <c r="J28" s="21">
        <f t="shared" si="17"/>
        <v>18</v>
      </c>
      <c r="K28" s="21">
        <f t="shared" si="17"/>
        <v>-5</v>
      </c>
      <c r="L28" s="54">
        <f t="shared" si="17"/>
        <v>-10</v>
      </c>
      <c r="M28" s="56">
        <f t="shared" ref="M28:N28" si="19">+M27-M39</f>
        <v>21</v>
      </c>
      <c r="N28" s="56">
        <f t="shared" si="19"/>
        <v>6</v>
      </c>
      <c r="O28" s="56">
        <f t="shared" ref="O28:Q28" si="20">+O27-O39</f>
        <v>2</v>
      </c>
      <c r="P28" s="56">
        <f t="shared" si="20"/>
        <v>4</v>
      </c>
      <c r="Q28" s="56">
        <f t="shared" si="20"/>
        <v>0</v>
      </c>
    </row>
    <row r="29" spans="1:18" x14ac:dyDescent="0.25">
      <c r="B29" t="s">
        <v>179</v>
      </c>
      <c r="C29" t="s">
        <v>183</v>
      </c>
      <c r="D29" s="9">
        <v>6</v>
      </c>
      <c r="E29" s="9">
        <v>4</v>
      </c>
      <c r="F29" s="9">
        <v>5</v>
      </c>
      <c r="G29" s="9"/>
      <c r="H29" s="34"/>
      <c r="I29" s="34">
        <v>2</v>
      </c>
      <c r="J29" s="34">
        <v>2</v>
      </c>
      <c r="K29" s="34"/>
      <c r="L29">
        <v>2</v>
      </c>
      <c r="N29">
        <v>6</v>
      </c>
      <c r="O29">
        <v>5</v>
      </c>
      <c r="P29">
        <v>5</v>
      </c>
      <c r="Q29">
        <v>1</v>
      </c>
    </row>
    <row r="30" spans="1:18" ht="19.5" thickBot="1" x14ac:dyDescent="0.35">
      <c r="A30" s="7"/>
      <c r="B30" s="1"/>
      <c r="D30" s="9"/>
      <c r="E30" s="9"/>
      <c r="F30" s="9"/>
      <c r="G30" s="9"/>
      <c r="H30" s="34"/>
      <c r="I30" s="34"/>
      <c r="J30" s="34"/>
      <c r="K30" s="34"/>
    </row>
    <row r="31" spans="1:18" x14ac:dyDescent="0.25">
      <c r="A31" s="11" t="s">
        <v>15</v>
      </c>
      <c r="B31" s="12" t="s">
        <v>83</v>
      </c>
      <c r="C31" s="12" t="s">
        <v>78</v>
      </c>
      <c r="D31" s="13">
        <v>16</v>
      </c>
      <c r="E31" s="13">
        <v>32</v>
      </c>
      <c r="F31" s="13">
        <v>19</v>
      </c>
      <c r="G31" s="13">
        <v>24.5</v>
      </c>
      <c r="H31" s="35">
        <v>8</v>
      </c>
      <c r="I31" s="35"/>
      <c r="J31" s="35"/>
      <c r="K31" s="35">
        <v>18.5</v>
      </c>
      <c r="L31" s="14">
        <v>33</v>
      </c>
    </row>
    <row r="32" spans="1:18" x14ac:dyDescent="0.25">
      <c r="A32" s="15"/>
      <c r="C32" t="s">
        <v>79</v>
      </c>
      <c r="D32" s="10">
        <v>3.9</v>
      </c>
      <c r="E32" s="10">
        <v>3.5</v>
      </c>
      <c r="F32" s="10">
        <v>4.1100000000000003</v>
      </c>
      <c r="G32" s="10">
        <v>5.43</v>
      </c>
      <c r="H32" s="36">
        <v>6</v>
      </c>
      <c r="I32" s="36"/>
      <c r="J32" s="10"/>
      <c r="K32" s="10">
        <v>4.49</v>
      </c>
      <c r="L32" s="16">
        <v>5.61</v>
      </c>
    </row>
    <row r="33" spans="1:12" x14ac:dyDescent="0.25">
      <c r="A33" s="15"/>
      <c r="C33" t="s">
        <v>13</v>
      </c>
      <c r="D33" s="9">
        <v>6</v>
      </c>
      <c r="E33" s="9">
        <v>11</v>
      </c>
      <c r="F33" s="9">
        <v>4</v>
      </c>
      <c r="G33" s="9">
        <v>9</v>
      </c>
      <c r="H33" s="34">
        <v>2</v>
      </c>
      <c r="I33" s="34"/>
      <c r="J33" s="24"/>
      <c r="K33" s="24">
        <v>1</v>
      </c>
      <c r="L33" s="17">
        <v>11</v>
      </c>
    </row>
    <row r="34" spans="1:12" x14ac:dyDescent="0.25">
      <c r="A34" s="15"/>
      <c r="B34" s="18" t="s">
        <v>84</v>
      </c>
      <c r="C34" t="s">
        <v>78</v>
      </c>
      <c r="D34" s="9">
        <v>39</v>
      </c>
      <c r="E34" s="9">
        <v>57</v>
      </c>
      <c r="F34" s="9">
        <v>56</v>
      </c>
      <c r="G34" s="9"/>
      <c r="H34" s="34">
        <v>8</v>
      </c>
      <c r="I34" s="34"/>
      <c r="J34" s="24">
        <v>40.6</v>
      </c>
      <c r="K34" s="24">
        <v>22</v>
      </c>
      <c r="L34" s="17">
        <v>12</v>
      </c>
    </row>
    <row r="35" spans="1:12" x14ac:dyDescent="0.25">
      <c r="A35" s="15"/>
      <c r="C35" t="s">
        <v>79</v>
      </c>
      <c r="D35" s="10">
        <v>2.21</v>
      </c>
      <c r="E35" s="10">
        <v>2.98</v>
      </c>
      <c r="F35" s="10">
        <v>3.89</v>
      </c>
      <c r="G35" s="10"/>
      <c r="H35" s="36">
        <v>2</v>
      </c>
      <c r="I35" s="36"/>
      <c r="J35" s="10">
        <v>4.4800000000000004</v>
      </c>
      <c r="K35" s="10">
        <v>5.32</v>
      </c>
      <c r="L35" s="16">
        <v>4.75</v>
      </c>
    </row>
    <row r="36" spans="1:12" x14ac:dyDescent="0.25">
      <c r="A36" s="15"/>
      <c r="C36" t="s">
        <v>13</v>
      </c>
      <c r="D36" s="9">
        <v>11</v>
      </c>
      <c r="E36" s="9">
        <v>8</v>
      </c>
      <c r="F36" s="9">
        <v>8</v>
      </c>
      <c r="G36" s="9"/>
      <c r="H36" s="34">
        <v>2</v>
      </c>
      <c r="I36" s="34"/>
      <c r="J36" s="24">
        <v>6</v>
      </c>
      <c r="K36" s="24">
        <v>4</v>
      </c>
      <c r="L36" s="17">
        <v>3</v>
      </c>
    </row>
    <row r="37" spans="1:12" x14ac:dyDescent="0.25">
      <c r="A37" s="15"/>
      <c r="B37" t="s">
        <v>85</v>
      </c>
      <c r="C37" t="s">
        <v>79</v>
      </c>
      <c r="D37" s="10">
        <f t="shared" ref="D37:L37" si="21">+((D31*D32)+(D34*D35))/(D31+D34)</f>
        <v>2.7016363636363638</v>
      </c>
      <c r="E37" s="10">
        <f t="shared" si="21"/>
        <v>3.1669662921348318</v>
      </c>
      <c r="F37" s="10">
        <f t="shared" si="21"/>
        <v>3.9457333333333335</v>
      </c>
      <c r="G37" s="10">
        <f t="shared" si="21"/>
        <v>5.43</v>
      </c>
      <c r="H37" s="36">
        <f t="shared" si="21"/>
        <v>4</v>
      </c>
      <c r="I37" s="36"/>
      <c r="J37" s="10">
        <f t="shared" si="21"/>
        <v>4.4800000000000004</v>
      </c>
      <c r="K37" s="10">
        <f t="shared" si="21"/>
        <v>4.9408641975308649</v>
      </c>
      <c r="L37" s="16">
        <f t="shared" si="21"/>
        <v>5.3806666666666674</v>
      </c>
    </row>
    <row r="38" spans="1:12" x14ac:dyDescent="0.25">
      <c r="A38" s="15"/>
      <c r="C38" t="s">
        <v>80</v>
      </c>
      <c r="D38" s="10">
        <f>+D37-D48</f>
        <v>-1.4450108666843371</v>
      </c>
      <c r="E38" s="10">
        <f t="shared" ref="E38:H38" si="22">+E37-E48</f>
        <v>-0.64528676002943008</v>
      </c>
      <c r="F38" s="10">
        <f t="shared" si="22"/>
        <v>-1.4308738095238103</v>
      </c>
      <c r="G38" s="10">
        <f t="shared" si="22"/>
        <v>0.95211822660098466</v>
      </c>
      <c r="H38" s="36">
        <f t="shared" si="22"/>
        <v>-0.23521739130434849</v>
      </c>
      <c r="I38" s="36"/>
      <c r="J38" s="10">
        <f t="shared" ref="J38:K38" si="23">+J37-J48</f>
        <v>4.4800000000000004</v>
      </c>
      <c r="K38" s="10">
        <f t="shared" si="23"/>
        <v>-0.94913580246913565</v>
      </c>
      <c r="L38" s="16">
        <f t="shared" ref="L38" si="24">+L37-L48</f>
        <v>5.3806666666666674</v>
      </c>
    </row>
    <row r="39" spans="1:12" x14ac:dyDescent="0.25">
      <c r="A39" s="15"/>
      <c r="C39" t="s">
        <v>13</v>
      </c>
      <c r="D39" s="9">
        <f>+D36+D33</f>
        <v>17</v>
      </c>
      <c r="E39" s="9">
        <f t="shared" ref="E39:H39" si="25">+E36+E33</f>
        <v>19</v>
      </c>
      <c r="F39" s="9">
        <f t="shared" si="25"/>
        <v>12</v>
      </c>
      <c r="G39" s="9">
        <f t="shared" si="25"/>
        <v>9</v>
      </c>
      <c r="H39" s="34">
        <f t="shared" si="25"/>
        <v>4</v>
      </c>
      <c r="I39" s="34"/>
      <c r="J39" s="24">
        <f t="shared" ref="J39:K39" si="26">+J36+J33</f>
        <v>6</v>
      </c>
      <c r="K39" s="24">
        <f t="shared" si="26"/>
        <v>5</v>
      </c>
      <c r="L39" s="25">
        <f t="shared" ref="L39" si="27">+L36+L33</f>
        <v>14</v>
      </c>
    </row>
    <row r="40" spans="1:12" ht="15.75" thickBot="1" x14ac:dyDescent="0.3">
      <c r="A40" s="19"/>
      <c r="B40" s="20"/>
      <c r="C40" s="20" t="s">
        <v>80</v>
      </c>
      <c r="D40" s="21">
        <f>+D39-D50</f>
        <v>8</v>
      </c>
      <c r="E40" s="21">
        <f t="shared" ref="E40:H40" si="28">+E39-E50</f>
        <v>7</v>
      </c>
      <c r="F40" s="21">
        <f t="shared" si="28"/>
        <v>3</v>
      </c>
      <c r="G40" s="21">
        <f t="shared" si="28"/>
        <v>2</v>
      </c>
      <c r="H40" s="22">
        <f t="shared" si="28"/>
        <v>1</v>
      </c>
      <c r="I40" s="54"/>
      <c r="J40" s="21">
        <f t="shared" ref="J40:K40" si="29">+J39-J50</f>
        <v>6</v>
      </c>
      <c r="K40" s="21">
        <f t="shared" si="29"/>
        <v>-3</v>
      </c>
      <c r="L40" s="22">
        <f t="shared" ref="L40" si="30">+L39-L50</f>
        <v>14</v>
      </c>
    </row>
    <row r="41" spans="1:12" ht="15.75" thickBot="1" x14ac:dyDescent="0.3">
      <c r="D41" s="9"/>
      <c r="E41" s="9"/>
      <c r="F41" s="9"/>
      <c r="G41" s="9"/>
      <c r="H41" s="9"/>
    </row>
    <row r="42" spans="1:12" x14ac:dyDescent="0.25">
      <c r="A42" s="11" t="s">
        <v>28</v>
      </c>
      <c r="B42" s="12" t="s">
        <v>83</v>
      </c>
      <c r="C42" s="12" t="s">
        <v>78</v>
      </c>
      <c r="D42" s="13">
        <v>34.6</v>
      </c>
      <c r="E42" s="13">
        <v>38.799999999999997</v>
      </c>
      <c r="F42" s="13">
        <v>19</v>
      </c>
      <c r="G42" s="13">
        <v>6</v>
      </c>
      <c r="H42" s="13">
        <v>5</v>
      </c>
      <c r="I42" s="13"/>
      <c r="J42" s="13"/>
      <c r="K42" s="14">
        <v>15</v>
      </c>
    </row>
    <row r="43" spans="1:12" x14ac:dyDescent="0.25">
      <c r="A43" s="15"/>
      <c r="C43" t="s">
        <v>79</v>
      </c>
      <c r="D43" s="9">
        <v>4.9000000000000004</v>
      </c>
      <c r="E43" s="9">
        <v>4.04</v>
      </c>
      <c r="F43" s="9">
        <v>5.74</v>
      </c>
      <c r="G43" s="9">
        <v>6.83</v>
      </c>
      <c r="H43" s="9">
        <v>5.8</v>
      </c>
      <c r="I43" s="9"/>
      <c r="J43" s="9"/>
      <c r="K43" s="17">
        <v>6.53</v>
      </c>
    </row>
    <row r="44" spans="1:12" x14ac:dyDescent="0.25">
      <c r="A44" s="15"/>
      <c r="C44" t="s">
        <v>13</v>
      </c>
      <c r="D44" s="9">
        <v>4</v>
      </c>
      <c r="E44" s="9">
        <v>6</v>
      </c>
      <c r="F44" s="9">
        <v>4</v>
      </c>
      <c r="G44" s="9">
        <v>1</v>
      </c>
      <c r="H44" s="9">
        <v>0</v>
      </c>
      <c r="I44" s="9"/>
      <c r="J44" s="9"/>
      <c r="K44" s="17">
        <v>2</v>
      </c>
    </row>
    <row r="45" spans="1:12" x14ac:dyDescent="0.25">
      <c r="A45" s="15"/>
      <c r="B45" s="18" t="s">
        <v>84</v>
      </c>
      <c r="C45" t="s">
        <v>78</v>
      </c>
      <c r="D45" s="9">
        <v>34</v>
      </c>
      <c r="E45" s="9">
        <v>51.3</v>
      </c>
      <c r="F45" s="9">
        <v>37</v>
      </c>
      <c r="G45" s="9">
        <v>34.6</v>
      </c>
      <c r="H45" s="9">
        <v>29.5</v>
      </c>
      <c r="I45" s="9"/>
      <c r="J45" s="9"/>
      <c r="K45" s="17">
        <v>30</v>
      </c>
    </row>
    <row r="46" spans="1:12" x14ac:dyDescent="0.25">
      <c r="A46" s="15"/>
      <c r="C46" t="s">
        <v>79</v>
      </c>
      <c r="D46" s="9">
        <v>3.38</v>
      </c>
      <c r="E46" s="9">
        <v>3.64</v>
      </c>
      <c r="F46" s="9">
        <v>5.19</v>
      </c>
      <c r="G46" s="9">
        <v>4.07</v>
      </c>
      <c r="H46" s="9">
        <v>3.97</v>
      </c>
      <c r="I46" s="9"/>
      <c r="J46" s="9"/>
      <c r="K46" s="17">
        <v>5.57</v>
      </c>
    </row>
    <row r="47" spans="1:12" x14ac:dyDescent="0.25">
      <c r="A47" s="15"/>
      <c r="C47" t="s">
        <v>13</v>
      </c>
      <c r="D47" s="9">
        <v>5</v>
      </c>
      <c r="E47" s="9">
        <v>6</v>
      </c>
      <c r="F47" s="9">
        <v>5</v>
      </c>
      <c r="G47" s="9">
        <v>6</v>
      </c>
      <c r="H47" s="9">
        <v>3</v>
      </c>
      <c r="I47" s="9"/>
      <c r="J47" s="9"/>
      <c r="K47" s="17">
        <v>6</v>
      </c>
    </row>
    <row r="48" spans="1:12" x14ac:dyDescent="0.25">
      <c r="A48" s="15"/>
      <c r="B48" t="s">
        <v>85</v>
      </c>
      <c r="C48" t="s">
        <v>79</v>
      </c>
      <c r="D48" s="10">
        <f>+((D42*D43)+(D45*D46))/(D42+D45)</f>
        <v>4.1466472303207009</v>
      </c>
      <c r="E48" s="10">
        <f t="shared" ref="E48:H48" si="31">+((E42*E43)+(E45*E46))/(E42+E45)</f>
        <v>3.8122530521642619</v>
      </c>
      <c r="F48" s="10">
        <f t="shared" si="31"/>
        <v>5.3766071428571438</v>
      </c>
      <c r="G48" s="10">
        <f t="shared" si="31"/>
        <v>4.4778817733990151</v>
      </c>
      <c r="H48" s="10">
        <f t="shared" si="31"/>
        <v>4.2352173913043485</v>
      </c>
      <c r="I48" s="10"/>
      <c r="J48" s="10"/>
      <c r="K48" s="16">
        <f t="shared" ref="K48" si="32">+((K42*K43)+(K45*K46))/(K42+K45)</f>
        <v>5.8900000000000006</v>
      </c>
    </row>
    <row r="49" spans="1:11" x14ac:dyDescent="0.25">
      <c r="A49" s="15"/>
      <c r="C49" t="s">
        <v>80</v>
      </c>
      <c r="D49" s="10">
        <f>+D48-D59</f>
        <v>-0.65279721412374414</v>
      </c>
      <c r="E49" s="10">
        <f t="shared" ref="E49:H49" si="33">+E48-E59</f>
        <v>0.7231964483906772</v>
      </c>
      <c r="F49" s="10">
        <f t="shared" si="33"/>
        <v>1.144455244122967</v>
      </c>
      <c r="G49" s="10">
        <f t="shared" si="33"/>
        <v>0.61901579401757179</v>
      </c>
      <c r="H49" s="10">
        <f t="shared" si="33"/>
        <v>0.84075310559006278</v>
      </c>
      <c r="I49" s="10"/>
      <c r="J49" s="10"/>
      <c r="K49" s="16">
        <f t="shared" ref="K49" si="34">+K48-K59</f>
        <v>5.8900000000000006</v>
      </c>
    </row>
    <row r="50" spans="1:11" x14ac:dyDescent="0.25">
      <c r="A50" s="15"/>
      <c r="C50" t="s">
        <v>13</v>
      </c>
      <c r="D50" s="9">
        <f>+D47+D44</f>
        <v>9</v>
      </c>
      <c r="E50" s="9">
        <f t="shared" ref="E50:H50" si="35">+E47+E44</f>
        <v>12</v>
      </c>
      <c r="F50" s="9">
        <f t="shared" si="35"/>
        <v>9</v>
      </c>
      <c r="G50" s="9">
        <f t="shared" si="35"/>
        <v>7</v>
      </c>
      <c r="H50" s="9">
        <f t="shared" si="35"/>
        <v>3</v>
      </c>
      <c r="I50" s="9"/>
      <c r="J50" s="9"/>
      <c r="K50" s="17">
        <f t="shared" ref="K50" si="36">+K47+K44</f>
        <v>8</v>
      </c>
    </row>
    <row r="51" spans="1:11" ht="15.75" thickBot="1" x14ac:dyDescent="0.3">
      <c r="A51" s="19"/>
      <c r="B51" s="20"/>
      <c r="C51" s="20" t="s">
        <v>80</v>
      </c>
      <c r="D51" s="21">
        <f>+D50-D61</f>
        <v>3</v>
      </c>
      <c r="E51" s="21">
        <f t="shared" ref="E51:H51" si="37">+E50-E61</f>
        <v>3</v>
      </c>
      <c r="F51" s="21">
        <f t="shared" si="37"/>
        <v>3</v>
      </c>
      <c r="G51" s="21">
        <f t="shared" si="37"/>
        <v>-1</v>
      </c>
      <c r="H51" s="21">
        <f t="shared" si="37"/>
        <v>-12</v>
      </c>
      <c r="I51" s="21"/>
      <c r="J51" s="21"/>
      <c r="K51" s="22">
        <f t="shared" ref="K51" si="38">+K50-K61</f>
        <v>8</v>
      </c>
    </row>
    <row r="52" spans="1:11" ht="15.75" thickBot="1" x14ac:dyDescent="0.3">
      <c r="D52" s="9"/>
      <c r="E52" s="9"/>
      <c r="F52" s="9"/>
      <c r="G52" s="9"/>
      <c r="H52" s="9"/>
    </row>
    <row r="53" spans="1:11" x14ac:dyDescent="0.25">
      <c r="A53" s="11" t="s">
        <v>35</v>
      </c>
      <c r="B53" s="12" t="s">
        <v>83</v>
      </c>
      <c r="C53" s="12" t="s">
        <v>78</v>
      </c>
      <c r="D53" s="13">
        <v>11</v>
      </c>
      <c r="E53" s="13">
        <v>17</v>
      </c>
      <c r="F53" s="13">
        <v>10</v>
      </c>
      <c r="G53" s="13">
        <v>7</v>
      </c>
      <c r="H53" s="14">
        <v>17</v>
      </c>
    </row>
    <row r="54" spans="1:11" x14ac:dyDescent="0.25">
      <c r="A54" s="15"/>
      <c r="C54" t="s">
        <v>79</v>
      </c>
      <c r="D54" s="9">
        <v>3.82</v>
      </c>
      <c r="E54" s="9">
        <v>4.18</v>
      </c>
      <c r="F54" s="9">
        <v>5.9</v>
      </c>
      <c r="G54" s="9">
        <v>4.8600000000000003</v>
      </c>
      <c r="H54" s="17">
        <v>3.29</v>
      </c>
    </row>
    <row r="55" spans="1:11" x14ac:dyDescent="0.25">
      <c r="A55" s="15"/>
      <c r="C55" t="s">
        <v>13</v>
      </c>
      <c r="D55" s="9">
        <v>0</v>
      </c>
      <c r="E55" s="9">
        <v>3</v>
      </c>
      <c r="F55" s="9">
        <v>2</v>
      </c>
      <c r="G55" s="9">
        <v>2</v>
      </c>
      <c r="H55" s="17">
        <v>6</v>
      </c>
    </row>
    <row r="56" spans="1:11" x14ac:dyDescent="0.25">
      <c r="A56" s="15"/>
      <c r="B56" s="18" t="s">
        <v>84</v>
      </c>
      <c r="C56" t="s">
        <v>78</v>
      </c>
      <c r="D56" s="9">
        <v>43</v>
      </c>
      <c r="E56" s="9">
        <v>41.3</v>
      </c>
      <c r="F56" s="9">
        <v>21.6</v>
      </c>
      <c r="G56" s="9">
        <v>41.5</v>
      </c>
      <c r="H56" s="17">
        <v>39</v>
      </c>
    </row>
    <row r="57" spans="1:11" x14ac:dyDescent="0.25">
      <c r="A57" s="15"/>
      <c r="C57" t="s">
        <v>79</v>
      </c>
      <c r="D57" s="9">
        <v>5.05</v>
      </c>
      <c r="E57" s="9">
        <v>2.64</v>
      </c>
      <c r="F57" s="9">
        <v>3.46</v>
      </c>
      <c r="G57" s="9">
        <v>3.69</v>
      </c>
      <c r="H57" s="17">
        <v>3.44</v>
      </c>
    </row>
    <row r="58" spans="1:11" x14ac:dyDescent="0.25">
      <c r="A58" s="15"/>
      <c r="C58" t="s">
        <v>13</v>
      </c>
      <c r="D58" s="9">
        <v>6</v>
      </c>
      <c r="E58" s="9">
        <v>6</v>
      </c>
      <c r="F58" s="9">
        <v>4</v>
      </c>
      <c r="G58" s="9">
        <v>6</v>
      </c>
      <c r="H58" s="17">
        <v>9</v>
      </c>
    </row>
    <row r="59" spans="1:11" x14ac:dyDescent="0.25">
      <c r="A59" s="15"/>
      <c r="B59" t="s">
        <v>85</v>
      </c>
      <c r="C59" t="s">
        <v>79</v>
      </c>
      <c r="D59" s="10">
        <f>+((D53*D54)+(D56*D57))/(D53+D56)</f>
        <v>4.7994444444444451</v>
      </c>
      <c r="E59" s="10">
        <f t="shared" ref="E59:H59" si="39">+((E53*E54)+(E56*E57))/(E53+E56)</f>
        <v>3.0890566037735847</v>
      </c>
      <c r="F59" s="10">
        <f t="shared" si="39"/>
        <v>4.2321518987341769</v>
      </c>
      <c r="G59" s="10">
        <f t="shared" si="39"/>
        <v>3.8588659793814433</v>
      </c>
      <c r="H59" s="16">
        <f t="shared" si="39"/>
        <v>3.3944642857142857</v>
      </c>
      <c r="I59" s="52"/>
    </row>
    <row r="60" spans="1:11" x14ac:dyDescent="0.25">
      <c r="A60" s="15"/>
      <c r="C60" t="s">
        <v>80</v>
      </c>
      <c r="D60" s="10">
        <f>+D59-D70</f>
        <v>-0.29121853898096806</v>
      </c>
      <c r="E60" s="10">
        <f t="shared" ref="E60:H60" si="40">+E59-E70</f>
        <v>-0.98912521440823342</v>
      </c>
      <c r="F60" s="10">
        <f t="shared" si="40"/>
        <v>-0.39155180496952635</v>
      </c>
      <c r="G60" s="10">
        <f t="shared" si="40"/>
        <v>-1.2611340206185568</v>
      </c>
      <c r="H60" s="16">
        <f t="shared" si="40"/>
        <v>-0.60827255639097677</v>
      </c>
      <c r="I60" s="52"/>
    </row>
    <row r="61" spans="1:11" x14ac:dyDescent="0.25">
      <c r="A61" s="15"/>
      <c r="C61" t="s">
        <v>13</v>
      </c>
      <c r="D61" s="9">
        <f>+D58+D55</f>
        <v>6</v>
      </c>
      <c r="E61" s="9">
        <f t="shared" ref="E61:H61" si="41">+E58+E55</f>
        <v>9</v>
      </c>
      <c r="F61" s="9">
        <f t="shared" si="41"/>
        <v>6</v>
      </c>
      <c r="G61" s="9">
        <f t="shared" si="41"/>
        <v>8</v>
      </c>
      <c r="H61" s="17">
        <f t="shared" si="41"/>
        <v>15</v>
      </c>
    </row>
    <row r="62" spans="1:11" ht="15.75" thickBot="1" x14ac:dyDescent="0.3">
      <c r="A62" s="19"/>
      <c r="B62" s="20"/>
      <c r="C62" s="20" t="s">
        <v>80</v>
      </c>
      <c r="D62" s="21">
        <f>+D61-D72</f>
        <v>1</v>
      </c>
      <c r="E62" s="21">
        <f t="shared" ref="E62:H62" si="42">+E61-E72</f>
        <v>3</v>
      </c>
      <c r="F62" s="21">
        <f t="shared" si="42"/>
        <v>2</v>
      </c>
      <c r="G62" s="21">
        <f t="shared" si="42"/>
        <v>1</v>
      </c>
      <c r="H62" s="22">
        <f t="shared" si="42"/>
        <v>5</v>
      </c>
    </row>
    <row r="63" spans="1:11" ht="15.75" thickBot="1" x14ac:dyDescent="0.3">
      <c r="D63" s="9"/>
      <c r="E63" s="9"/>
      <c r="F63" s="9"/>
      <c r="G63" s="9"/>
      <c r="H63" s="9"/>
    </row>
    <row r="64" spans="1:11" x14ac:dyDescent="0.25">
      <c r="A64" s="11" t="s">
        <v>71</v>
      </c>
      <c r="B64" s="12" t="s">
        <v>83</v>
      </c>
      <c r="C64" s="12" t="s">
        <v>78</v>
      </c>
      <c r="D64" s="13">
        <v>5.2</v>
      </c>
      <c r="E64" s="13">
        <v>6</v>
      </c>
      <c r="F64" s="13">
        <v>5</v>
      </c>
      <c r="G64" s="13"/>
      <c r="H64" s="14">
        <v>6</v>
      </c>
    </row>
    <row r="65" spans="1:9" x14ac:dyDescent="0.25">
      <c r="A65" s="15"/>
      <c r="C65" t="s">
        <v>79</v>
      </c>
      <c r="D65" s="9">
        <v>5.81</v>
      </c>
      <c r="E65" s="9">
        <v>4.5</v>
      </c>
      <c r="F65" s="9">
        <v>6.4</v>
      </c>
      <c r="G65" s="9"/>
      <c r="H65" s="17">
        <v>3.33</v>
      </c>
    </row>
    <row r="66" spans="1:9" x14ac:dyDescent="0.25">
      <c r="A66" s="15"/>
      <c r="C66" t="s">
        <v>13</v>
      </c>
      <c r="D66" s="9">
        <v>0</v>
      </c>
      <c r="E66" s="9">
        <v>0</v>
      </c>
      <c r="F66" s="9">
        <v>0</v>
      </c>
      <c r="G66" s="9"/>
      <c r="H66" s="17">
        <v>1</v>
      </c>
    </row>
    <row r="67" spans="1:9" x14ac:dyDescent="0.25">
      <c r="A67" s="15"/>
      <c r="B67" s="18" t="s">
        <v>84</v>
      </c>
      <c r="C67" t="s">
        <v>78</v>
      </c>
      <c r="D67" s="9">
        <v>31</v>
      </c>
      <c r="E67" s="9">
        <v>43.5</v>
      </c>
      <c r="F67" s="9">
        <v>43.6</v>
      </c>
      <c r="G67" s="9">
        <v>33</v>
      </c>
      <c r="H67" s="17">
        <v>41.5</v>
      </c>
    </row>
    <row r="68" spans="1:9" x14ac:dyDescent="0.25">
      <c r="A68" s="15"/>
      <c r="C68" t="s">
        <v>79</v>
      </c>
      <c r="D68" s="9">
        <v>4.97</v>
      </c>
      <c r="E68" s="9">
        <v>4.0199999999999996</v>
      </c>
      <c r="F68" s="9">
        <v>4.42</v>
      </c>
      <c r="G68" s="9">
        <v>5.12</v>
      </c>
      <c r="H68" s="17">
        <v>4.0999999999999996</v>
      </c>
    </row>
    <row r="69" spans="1:9" x14ac:dyDescent="0.25">
      <c r="A69" s="15"/>
      <c r="C69" t="s">
        <v>13</v>
      </c>
      <c r="D69" s="9">
        <v>5</v>
      </c>
      <c r="E69" s="9">
        <v>6</v>
      </c>
      <c r="F69" s="9">
        <v>4</v>
      </c>
      <c r="G69" s="9">
        <v>7</v>
      </c>
      <c r="H69" s="17">
        <v>9</v>
      </c>
    </row>
    <row r="70" spans="1:9" x14ac:dyDescent="0.25">
      <c r="A70" s="15"/>
      <c r="B70" t="s">
        <v>85</v>
      </c>
      <c r="C70" t="s">
        <v>79</v>
      </c>
      <c r="D70" s="10">
        <f>+((D64*D65)+(D67*D68))/(D64+D67)</f>
        <v>5.0906629834254131</v>
      </c>
      <c r="E70" s="10">
        <f t="shared" ref="E70:H70" si="43">+((E64*E65)+(E67*E68))/(E64+E67)</f>
        <v>4.0781818181818181</v>
      </c>
      <c r="F70" s="10">
        <f t="shared" si="43"/>
        <v>4.6237037037037032</v>
      </c>
      <c r="G70" s="10">
        <f t="shared" si="43"/>
        <v>5.12</v>
      </c>
      <c r="H70" s="16">
        <f t="shared" si="43"/>
        <v>4.0027368421052625</v>
      </c>
      <c r="I70" s="52"/>
    </row>
    <row r="71" spans="1:9" x14ac:dyDescent="0.25">
      <c r="A71" s="15"/>
      <c r="D71" s="10"/>
      <c r="E71" s="10"/>
      <c r="F71" s="10"/>
      <c r="G71" s="10"/>
      <c r="H71" s="16"/>
      <c r="I71" s="52"/>
    </row>
    <row r="72" spans="1:9" ht="15.75" thickBot="1" x14ac:dyDescent="0.3">
      <c r="A72" s="19"/>
      <c r="B72" s="20"/>
      <c r="C72" s="20" t="s">
        <v>13</v>
      </c>
      <c r="D72" s="21">
        <f>+D69+D66</f>
        <v>5</v>
      </c>
      <c r="E72" s="21">
        <f t="shared" ref="E72:H72" si="44">+E69+E66</f>
        <v>6</v>
      </c>
      <c r="F72" s="21">
        <f t="shared" si="44"/>
        <v>4</v>
      </c>
      <c r="G72" s="21">
        <f t="shared" si="44"/>
        <v>7</v>
      </c>
      <c r="H72" s="22">
        <f t="shared" si="44"/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EC401-53E7-457D-B83C-6888A1840C60}">
  <dimension ref="A1:Z84"/>
  <sheetViews>
    <sheetView workbookViewId="0">
      <pane ySplit="3" topLeftCell="A4" activePane="bottomLeft" state="frozen"/>
      <selection pane="bottomLeft" activeCell="Z30" sqref="Z30"/>
    </sheetView>
  </sheetViews>
  <sheetFormatPr defaultRowHeight="15" x14ac:dyDescent="0.25"/>
  <cols>
    <col min="1" max="1" width="10.28515625" customWidth="1"/>
    <col min="3" max="3" width="16.5703125" bestFit="1" customWidth="1"/>
    <col min="6" max="6" width="9.7109375" customWidth="1"/>
    <col min="10" max="10" width="10" customWidth="1"/>
    <col min="11" max="11" width="9.5703125" customWidth="1"/>
    <col min="14" max="14" width="10.85546875" customWidth="1"/>
  </cols>
  <sheetData>
    <row r="1" spans="1:26" ht="23.25" x14ac:dyDescent="0.35">
      <c r="B1" s="4" t="s">
        <v>176</v>
      </c>
    </row>
    <row r="2" spans="1:26" ht="21" x14ac:dyDescent="0.35">
      <c r="B2" s="3"/>
    </row>
    <row r="3" spans="1:26" ht="46.5" x14ac:dyDescent="0.35">
      <c r="A3" s="6" t="s">
        <v>86</v>
      </c>
      <c r="B3" s="6"/>
      <c r="C3" s="5"/>
      <c r="D3" s="8" t="s">
        <v>96</v>
      </c>
      <c r="E3" s="8" t="s">
        <v>92</v>
      </c>
      <c r="F3" s="8" t="s">
        <v>97</v>
      </c>
      <c r="G3" s="8" t="s">
        <v>98</v>
      </c>
      <c r="H3" s="8" t="s">
        <v>99</v>
      </c>
      <c r="I3" s="8" t="s">
        <v>88</v>
      </c>
      <c r="J3" s="8" t="s">
        <v>90</v>
      </c>
      <c r="K3" s="8" t="s">
        <v>89</v>
      </c>
      <c r="L3" s="8" t="s">
        <v>91</v>
      </c>
      <c r="M3" s="37" t="s">
        <v>100</v>
      </c>
      <c r="N3" s="37" t="s">
        <v>103</v>
      </c>
      <c r="O3" s="37" t="s">
        <v>102</v>
      </c>
      <c r="P3" s="37" t="s">
        <v>104</v>
      </c>
      <c r="Q3" s="37" t="s">
        <v>105</v>
      </c>
      <c r="R3" s="37" t="s">
        <v>106</v>
      </c>
      <c r="S3" s="37" t="s">
        <v>107</v>
      </c>
      <c r="T3" s="37" t="s">
        <v>108</v>
      </c>
      <c r="U3" s="37" t="s">
        <v>149</v>
      </c>
      <c r="V3" s="37" t="s">
        <v>139</v>
      </c>
      <c r="W3" s="37" t="s">
        <v>143</v>
      </c>
      <c r="X3" s="37" t="s">
        <v>188</v>
      </c>
      <c r="Y3" s="37" t="s">
        <v>186</v>
      </c>
      <c r="Z3" s="37" t="s">
        <v>185</v>
      </c>
    </row>
    <row r="4" spans="1:26" x14ac:dyDescent="0.25">
      <c r="C4" s="1" t="s">
        <v>95</v>
      </c>
      <c r="D4" s="26">
        <f>+D43+D56+D69+D82+D29+D14</f>
        <v>1067</v>
      </c>
      <c r="E4" s="26">
        <f t="shared" ref="E4:Z4" si="0">+E43+E56+E69+E82+E29+E14</f>
        <v>450</v>
      </c>
      <c r="F4" s="26">
        <f t="shared" si="0"/>
        <v>266</v>
      </c>
      <c r="G4" s="26">
        <f t="shared" si="0"/>
        <v>702</v>
      </c>
      <c r="H4" s="26">
        <f t="shared" si="0"/>
        <v>260</v>
      </c>
      <c r="I4" s="26">
        <f t="shared" si="0"/>
        <v>368</v>
      </c>
      <c r="J4" s="26">
        <f t="shared" si="0"/>
        <v>465</v>
      </c>
      <c r="K4" s="26">
        <f t="shared" si="0"/>
        <v>234</v>
      </c>
      <c r="L4" s="26">
        <f t="shared" si="0"/>
        <v>206</v>
      </c>
      <c r="M4" s="26">
        <f t="shared" si="0"/>
        <v>433</v>
      </c>
      <c r="N4" s="26">
        <f t="shared" si="0"/>
        <v>142</v>
      </c>
      <c r="O4" s="26">
        <f t="shared" si="0"/>
        <v>126</v>
      </c>
      <c r="P4" s="26">
        <f t="shared" si="0"/>
        <v>402</v>
      </c>
      <c r="Q4" s="26">
        <f t="shared" si="0"/>
        <v>680</v>
      </c>
      <c r="R4" s="26">
        <f t="shared" si="0"/>
        <v>368</v>
      </c>
      <c r="S4" s="26">
        <f t="shared" si="0"/>
        <v>280</v>
      </c>
      <c r="T4" s="26">
        <f t="shared" si="0"/>
        <v>112</v>
      </c>
      <c r="U4" s="26">
        <f t="shared" si="0"/>
        <v>367</v>
      </c>
      <c r="V4" s="26">
        <f t="shared" si="0"/>
        <v>125</v>
      </c>
      <c r="W4" s="26">
        <f t="shared" si="0"/>
        <v>105</v>
      </c>
      <c r="X4" s="26">
        <f t="shared" si="0"/>
        <v>88</v>
      </c>
      <c r="Y4" s="26">
        <f t="shared" si="0"/>
        <v>273</v>
      </c>
      <c r="Z4" s="26">
        <f t="shared" si="0"/>
        <v>58</v>
      </c>
    </row>
    <row r="5" spans="1:26" ht="15.75" thickBot="1" x14ac:dyDescent="0.3">
      <c r="C5" s="1"/>
      <c r="D5" s="24"/>
      <c r="E5" s="24"/>
      <c r="F5" s="24"/>
      <c r="G5" s="24"/>
      <c r="H5" s="24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</row>
    <row r="6" spans="1:26" x14ac:dyDescent="0.25">
      <c r="A6" s="11" t="s">
        <v>184</v>
      </c>
      <c r="B6" s="12" t="s">
        <v>83</v>
      </c>
      <c r="C6" s="12" t="s">
        <v>11</v>
      </c>
      <c r="D6" s="13">
        <v>110</v>
      </c>
      <c r="E6" s="13">
        <v>27</v>
      </c>
      <c r="F6" s="13"/>
      <c r="G6" s="13">
        <v>3</v>
      </c>
      <c r="H6" s="13"/>
      <c r="I6" s="13"/>
      <c r="J6" s="13"/>
      <c r="K6" s="13">
        <v>0</v>
      </c>
      <c r="L6" s="13"/>
      <c r="M6" s="13"/>
      <c r="N6" s="13"/>
      <c r="O6" s="13"/>
      <c r="P6" s="13">
        <v>42</v>
      </c>
      <c r="Q6" s="13">
        <v>85</v>
      </c>
      <c r="R6" s="13">
        <v>10</v>
      </c>
      <c r="S6" s="13"/>
      <c r="T6" s="14"/>
      <c r="U6" s="13">
        <v>13</v>
      </c>
      <c r="V6" s="13"/>
      <c r="W6" s="13">
        <v>10</v>
      </c>
      <c r="X6" s="13">
        <v>51</v>
      </c>
      <c r="Y6" s="13">
        <v>155</v>
      </c>
      <c r="Z6" s="13"/>
    </row>
    <row r="7" spans="1:26" x14ac:dyDescent="0.25">
      <c r="A7" s="15"/>
      <c r="C7" t="s">
        <v>93</v>
      </c>
      <c r="D7" s="24">
        <v>5</v>
      </c>
      <c r="E7" s="24">
        <v>2</v>
      </c>
      <c r="F7" s="24"/>
      <c r="G7" s="24">
        <v>1</v>
      </c>
      <c r="H7" s="24"/>
      <c r="I7" s="24"/>
      <c r="J7" s="24"/>
      <c r="K7" s="24">
        <v>1</v>
      </c>
      <c r="L7" s="24"/>
      <c r="M7" s="24"/>
      <c r="N7" s="24"/>
      <c r="O7" s="24"/>
      <c r="P7" s="24">
        <v>3</v>
      </c>
      <c r="Q7" s="24">
        <v>6</v>
      </c>
      <c r="R7" s="24">
        <v>2</v>
      </c>
      <c r="S7" s="24"/>
      <c r="T7" s="25"/>
      <c r="U7" s="24">
        <v>1</v>
      </c>
      <c r="V7" s="24"/>
      <c r="W7" s="24">
        <v>1</v>
      </c>
      <c r="X7" s="24">
        <v>2</v>
      </c>
      <c r="Y7" s="24">
        <v>7</v>
      </c>
      <c r="Z7" s="24"/>
    </row>
    <row r="8" spans="1:26" x14ac:dyDescent="0.25">
      <c r="A8" s="15"/>
      <c r="C8" t="s">
        <v>101</v>
      </c>
      <c r="D8" s="24">
        <v>2</v>
      </c>
      <c r="E8" s="24"/>
      <c r="F8" s="24"/>
      <c r="G8" s="24">
        <v>0</v>
      </c>
      <c r="H8" s="24"/>
      <c r="I8" s="24"/>
      <c r="J8" s="24"/>
      <c r="K8" s="24">
        <v>1</v>
      </c>
      <c r="L8" s="24"/>
      <c r="M8" s="24"/>
      <c r="N8" s="24"/>
      <c r="O8" s="24"/>
      <c r="P8" s="24">
        <v>3</v>
      </c>
      <c r="Q8" s="24">
        <v>2</v>
      </c>
      <c r="R8" s="24">
        <v>1</v>
      </c>
      <c r="S8" s="24"/>
      <c r="T8" s="25"/>
      <c r="U8" s="24">
        <v>0</v>
      </c>
      <c r="V8" s="24"/>
      <c r="W8" s="24">
        <v>0</v>
      </c>
      <c r="X8" s="24">
        <v>0</v>
      </c>
      <c r="Y8" s="24">
        <v>2</v>
      </c>
      <c r="Z8" s="24"/>
    </row>
    <row r="9" spans="1:26" x14ac:dyDescent="0.25">
      <c r="A9" s="15"/>
      <c r="C9" t="s">
        <v>94</v>
      </c>
      <c r="D9" s="10">
        <v>36.67</v>
      </c>
      <c r="E9" s="10">
        <v>13.5</v>
      </c>
      <c r="F9" s="10"/>
      <c r="G9" s="10">
        <v>3</v>
      </c>
      <c r="H9" s="10"/>
      <c r="I9" s="10"/>
      <c r="J9" s="10"/>
      <c r="K9" s="10">
        <v>0</v>
      </c>
      <c r="L9" s="10"/>
      <c r="M9" s="10"/>
      <c r="N9" s="10"/>
      <c r="O9" s="10"/>
      <c r="P9" s="10">
        <v>42</v>
      </c>
      <c r="Q9" s="10">
        <v>21.25</v>
      </c>
      <c r="R9" s="10">
        <v>10</v>
      </c>
      <c r="S9" s="10"/>
      <c r="T9" s="16"/>
      <c r="U9" s="10">
        <v>13</v>
      </c>
      <c r="V9" s="10"/>
      <c r="W9" s="10">
        <v>10</v>
      </c>
      <c r="X9" s="10">
        <v>25.5</v>
      </c>
      <c r="Y9" s="10">
        <v>31</v>
      </c>
      <c r="Z9" s="10"/>
    </row>
    <row r="10" spans="1:26" x14ac:dyDescent="0.25">
      <c r="A10" s="15"/>
      <c r="B10" s="18" t="s">
        <v>84</v>
      </c>
      <c r="C10" t="s">
        <v>11</v>
      </c>
      <c r="D10" s="24">
        <v>73</v>
      </c>
      <c r="E10" s="9">
        <v>109</v>
      </c>
      <c r="F10" s="9"/>
      <c r="G10" s="9">
        <v>17</v>
      </c>
      <c r="H10" s="9">
        <v>16</v>
      </c>
      <c r="I10" s="9"/>
      <c r="J10" s="9">
        <v>36</v>
      </c>
      <c r="K10" s="9">
        <v>14</v>
      </c>
      <c r="L10" s="9"/>
      <c r="M10" s="9">
        <v>34</v>
      </c>
      <c r="N10" s="9">
        <v>21</v>
      </c>
      <c r="O10" s="9"/>
      <c r="P10" s="9">
        <v>103</v>
      </c>
      <c r="Q10" s="9">
        <v>245</v>
      </c>
      <c r="R10" s="9">
        <v>142</v>
      </c>
      <c r="S10" s="9"/>
      <c r="T10" s="17"/>
      <c r="U10" s="9">
        <v>110</v>
      </c>
      <c r="V10" s="9">
        <v>19</v>
      </c>
      <c r="W10" s="9">
        <v>3</v>
      </c>
      <c r="X10" s="9">
        <v>37</v>
      </c>
      <c r="Y10" s="9">
        <v>118</v>
      </c>
      <c r="Z10" s="9">
        <v>58</v>
      </c>
    </row>
    <row r="11" spans="1:26" x14ac:dyDescent="0.25">
      <c r="A11" s="15"/>
      <c r="C11" t="s">
        <v>93</v>
      </c>
      <c r="D11" s="24">
        <v>3</v>
      </c>
      <c r="E11" s="24">
        <v>4</v>
      </c>
      <c r="F11" s="24"/>
      <c r="G11" s="24">
        <v>3</v>
      </c>
      <c r="H11" s="24">
        <v>1</v>
      </c>
      <c r="I11" s="24"/>
      <c r="J11" s="24">
        <v>2</v>
      </c>
      <c r="K11" s="24">
        <v>5</v>
      </c>
      <c r="L11" s="24"/>
      <c r="M11" s="24">
        <v>5</v>
      </c>
      <c r="N11" s="24">
        <v>3</v>
      </c>
      <c r="O11" s="24"/>
      <c r="P11" s="24">
        <v>3</v>
      </c>
      <c r="Q11" s="24">
        <v>10</v>
      </c>
      <c r="R11" s="24">
        <v>9</v>
      </c>
      <c r="S11" s="24"/>
      <c r="T11" s="25"/>
      <c r="U11" s="24">
        <v>5</v>
      </c>
      <c r="V11" s="24">
        <v>2</v>
      </c>
      <c r="W11" s="24">
        <v>4</v>
      </c>
      <c r="X11" s="24">
        <v>2</v>
      </c>
      <c r="Y11" s="24">
        <v>6</v>
      </c>
      <c r="Z11" s="24">
        <v>8</v>
      </c>
    </row>
    <row r="12" spans="1:26" x14ac:dyDescent="0.25">
      <c r="A12" s="15"/>
      <c r="C12" t="s">
        <v>101</v>
      </c>
      <c r="D12" s="24">
        <v>0</v>
      </c>
      <c r="E12" s="24">
        <v>1</v>
      </c>
      <c r="F12" s="24"/>
      <c r="G12" s="24">
        <v>0</v>
      </c>
      <c r="H12" s="24">
        <v>0</v>
      </c>
      <c r="I12" s="24"/>
      <c r="J12" s="24">
        <v>1</v>
      </c>
      <c r="K12" s="24">
        <v>2</v>
      </c>
      <c r="L12" s="24"/>
      <c r="M12" s="24">
        <v>0</v>
      </c>
      <c r="N12" s="24">
        <v>0</v>
      </c>
      <c r="O12" s="24"/>
      <c r="P12" s="24">
        <v>0</v>
      </c>
      <c r="Q12" s="24">
        <v>1</v>
      </c>
      <c r="R12" s="24">
        <v>1</v>
      </c>
      <c r="S12" s="24"/>
      <c r="T12" s="25"/>
      <c r="U12" s="24">
        <v>0</v>
      </c>
      <c r="V12" s="24">
        <v>1</v>
      </c>
      <c r="W12" s="24">
        <v>0</v>
      </c>
      <c r="X12" s="24">
        <v>1</v>
      </c>
      <c r="Y12" s="24">
        <v>1</v>
      </c>
      <c r="Z12" s="24">
        <v>1</v>
      </c>
    </row>
    <row r="13" spans="1:26" x14ac:dyDescent="0.25">
      <c r="A13" s="15"/>
      <c r="C13" t="s">
        <v>94</v>
      </c>
      <c r="D13" s="10">
        <v>24.33</v>
      </c>
      <c r="E13" s="10">
        <v>36.33</v>
      </c>
      <c r="F13" s="10"/>
      <c r="G13" s="10">
        <v>5.67</v>
      </c>
      <c r="H13" s="10">
        <v>16</v>
      </c>
      <c r="I13" s="10"/>
      <c r="J13" s="10">
        <v>36</v>
      </c>
      <c r="K13" s="10">
        <v>4.67</v>
      </c>
      <c r="L13" s="10"/>
      <c r="M13" s="10">
        <v>6.8</v>
      </c>
      <c r="N13" s="10">
        <v>7</v>
      </c>
      <c r="O13" s="10"/>
      <c r="P13" s="10">
        <v>34.33</v>
      </c>
      <c r="Q13" s="10">
        <v>27.22</v>
      </c>
      <c r="R13" s="10">
        <v>17.75</v>
      </c>
      <c r="S13" s="10"/>
      <c r="T13" s="16"/>
      <c r="U13" s="10">
        <v>22</v>
      </c>
      <c r="V13" s="10">
        <v>19</v>
      </c>
      <c r="W13" s="10">
        <v>0.75</v>
      </c>
      <c r="X13" s="10">
        <v>37</v>
      </c>
      <c r="Y13" s="10">
        <v>23.6</v>
      </c>
      <c r="Z13" s="10">
        <v>8.2899999999999991</v>
      </c>
    </row>
    <row r="14" spans="1:26" x14ac:dyDescent="0.25">
      <c r="A14" s="15"/>
      <c r="B14" t="s">
        <v>85</v>
      </c>
      <c r="C14" t="s">
        <v>11</v>
      </c>
      <c r="D14" s="24">
        <f>+D10+D6</f>
        <v>183</v>
      </c>
      <c r="E14" s="24">
        <f t="shared" ref="E14:W14" si="1">+E10+E6</f>
        <v>136</v>
      </c>
      <c r="F14" s="24">
        <f t="shared" si="1"/>
        <v>0</v>
      </c>
      <c r="G14" s="24">
        <f t="shared" si="1"/>
        <v>20</v>
      </c>
      <c r="H14" s="24">
        <f t="shared" si="1"/>
        <v>16</v>
      </c>
      <c r="I14" s="24"/>
      <c r="J14" s="24">
        <f t="shared" si="1"/>
        <v>36</v>
      </c>
      <c r="K14" s="24">
        <f t="shared" si="1"/>
        <v>14</v>
      </c>
      <c r="L14" s="24"/>
      <c r="M14" s="24">
        <f t="shared" si="1"/>
        <v>34</v>
      </c>
      <c r="N14" s="24">
        <f t="shared" si="1"/>
        <v>21</v>
      </c>
      <c r="O14" s="24"/>
      <c r="P14" s="24">
        <f t="shared" si="1"/>
        <v>145</v>
      </c>
      <c r="Q14" s="24">
        <f t="shared" si="1"/>
        <v>330</v>
      </c>
      <c r="R14" s="24">
        <f t="shared" si="1"/>
        <v>152</v>
      </c>
      <c r="S14" s="24"/>
      <c r="T14" s="25"/>
      <c r="U14" s="24">
        <f t="shared" si="1"/>
        <v>123</v>
      </c>
      <c r="V14" s="24">
        <f t="shared" si="1"/>
        <v>19</v>
      </c>
      <c r="W14" s="24">
        <f t="shared" si="1"/>
        <v>13</v>
      </c>
      <c r="X14" s="24">
        <f t="shared" ref="X14:Z14" si="2">+X10+X6</f>
        <v>88</v>
      </c>
      <c r="Y14" s="24">
        <f t="shared" si="2"/>
        <v>273</v>
      </c>
      <c r="Z14" s="24">
        <f t="shared" si="2"/>
        <v>58</v>
      </c>
    </row>
    <row r="15" spans="1:26" x14ac:dyDescent="0.25">
      <c r="A15" s="15"/>
      <c r="C15" t="s">
        <v>80</v>
      </c>
      <c r="D15" s="24">
        <f>+D14-D29</f>
        <v>-4</v>
      </c>
      <c r="E15" s="24">
        <f t="shared" ref="E15:W15" si="3">+E14-E29</f>
        <v>136</v>
      </c>
      <c r="F15" s="24">
        <f t="shared" si="3"/>
        <v>-29</v>
      </c>
      <c r="G15" s="24">
        <f t="shared" si="3"/>
        <v>-23</v>
      </c>
      <c r="H15" s="24">
        <f t="shared" si="3"/>
        <v>-2</v>
      </c>
      <c r="I15" s="24"/>
      <c r="J15" s="24">
        <f t="shared" si="3"/>
        <v>15</v>
      </c>
      <c r="K15" s="24">
        <f t="shared" si="3"/>
        <v>6</v>
      </c>
      <c r="L15" s="24"/>
      <c r="M15" s="24">
        <f t="shared" si="3"/>
        <v>-68</v>
      </c>
      <c r="N15" s="24">
        <f t="shared" si="3"/>
        <v>-1</v>
      </c>
      <c r="O15" s="24"/>
      <c r="P15" s="24">
        <f t="shared" si="3"/>
        <v>-44</v>
      </c>
      <c r="Q15" s="24">
        <f t="shared" si="3"/>
        <v>146</v>
      </c>
      <c r="R15" s="24">
        <f t="shared" si="3"/>
        <v>49</v>
      </c>
      <c r="S15" s="24"/>
      <c r="T15" s="24"/>
      <c r="U15" s="24">
        <f t="shared" si="3"/>
        <v>-121</v>
      </c>
      <c r="V15" s="24">
        <f t="shared" si="3"/>
        <v>-87</v>
      </c>
      <c r="W15" s="24">
        <f t="shared" si="3"/>
        <v>-79</v>
      </c>
      <c r="X15" s="24">
        <f t="shared" ref="X15:Z15" si="4">+X14-X29</f>
        <v>88</v>
      </c>
      <c r="Y15" s="24">
        <f t="shared" si="4"/>
        <v>273</v>
      </c>
      <c r="Z15" s="24">
        <f t="shared" si="4"/>
        <v>58</v>
      </c>
    </row>
    <row r="16" spans="1:26" x14ac:dyDescent="0.25">
      <c r="A16" s="15"/>
      <c r="C16" t="s">
        <v>94</v>
      </c>
      <c r="D16" s="10">
        <f>+D14/((D7-D8)+(D11-D12))</f>
        <v>30.5</v>
      </c>
      <c r="E16" s="10">
        <f t="shared" ref="E16:W16" si="5">+E14/((E7-E8)+(E11-E12))</f>
        <v>27.2</v>
      </c>
      <c r="F16" s="10" t="e">
        <f t="shared" si="5"/>
        <v>#DIV/0!</v>
      </c>
      <c r="G16" s="10">
        <f t="shared" si="5"/>
        <v>5</v>
      </c>
      <c r="H16" s="10">
        <f t="shared" si="5"/>
        <v>16</v>
      </c>
      <c r="I16" s="10"/>
      <c r="J16" s="10">
        <f t="shared" si="5"/>
        <v>36</v>
      </c>
      <c r="K16" s="10">
        <f t="shared" si="5"/>
        <v>4.666666666666667</v>
      </c>
      <c r="L16" s="10"/>
      <c r="M16" s="10">
        <f t="shared" si="5"/>
        <v>6.8</v>
      </c>
      <c r="N16" s="10">
        <f t="shared" si="5"/>
        <v>7</v>
      </c>
      <c r="O16" s="10"/>
      <c r="P16" s="10">
        <f t="shared" si="5"/>
        <v>48.333333333333336</v>
      </c>
      <c r="Q16" s="10">
        <f t="shared" si="5"/>
        <v>25.384615384615383</v>
      </c>
      <c r="R16" s="10">
        <f t="shared" si="5"/>
        <v>16.888888888888889</v>
      </c>
      <c r="S16" s="10"/>
      <c r="T16" s="10"/>
      <c r="U16" s="10">
        <f t="shared" si="5"/>
        <v>20.5</v>
      </c>
      <c r="V16" s="10">
        <f t="shared" si="5"/>
        <v>19</v>
      </c>
      <c r="W16" s="10">
        <f t="shared" si="5"/>
        <v>2.6</v>
      </c>
      <c r="X16" s="10">
        <f t="shared" ref="X16:Z16" si="6">+X14/((X7-X8)+(X11-X12))</f>
        <v>29.333333333333332</v>
      </c>
      <c r="Y16" s="10">
        <f t="shared" si="6"/>
        <v>27.3</v>
      </c>
      <c r="Z16" s="10">
        <f t="shared" si="6"/>
        <v>8.2857142857142865</v>
      </c>
    </row>
    <row r="17" spans="1:26" ht="15.75" thickBot="1" x14ac:dyDescent="0.3">
      <c r="A17" s="19"/>
      <c r="B17" s="20"/>
      <c r="C17" s="20" t="s">
        <v>80</v>
      </c>
      <c r="D17" s="31">
        <f>+D16-D31</f>
        <v>9.7222222222222214</v>
      </c>
      <c r="E17" s="31" t="e">
        <f t="shared" ref="E17:W17" si="7">+E16-E31</f>
        <v>#DIV/0!</v>
      </c>
      <c r="F17" s="31" t="e">
        <f t="shared" si="7"/>
        <v>#DIV/0!</v>
      </c>
      <c r="G17" s="31">
        <f t="shared" si="7"/>
        <v>-9.3333333333333339</v>
      </c>
      <c r="H17" s="31">
        <f t="shared" si="7"/>
        <v>10</v>
      </c>
      <c r="I17" s="31"/>
      <c r="J17" s="31">
        <f t="shared" si="7"/>
        <v>25.5</v>
      </c>
      <c r="K17" s="31">
        <f t="shared" si="7"/>
        <v>2.666666666666667</v>
      </c>
      <c r="L17" s="31"/>
      <c r="M17" s="31">
        <f t="shared" si="7"/>
        <v>-4.5333333333333341</v>
      </c>
      <c r="N17" s="31">
        <f t="shared" si="7"/>
        <v>-0.33333333333333304</v>
      </c>
      <c r="O17" s="31"/>
      <c r="P17" s="31">
        <f t="shared" si="7"/>
        <v>31.151515151515152</v>
      </c>
      <c r="Q17" s="31">
        <f t="shared" si="7"/>
        <v>11.23076923076923</v>
      </c>
      <c r="R17" s="31">
        <f t="shared" si="7"/>
        <v>8.3055555555555554</v>
      </c>
      <c r="S17" s="31"/>
      <c r="T17" s="31"/>
      <c r="U17" s="31">
        <f t="shared" si="7"/>
        <v>-3.8999999999999986</v>
      </c>
      <c r="V17" s="31">
        <f t="shared" si="7"/>
        <v>-2.1999999999999993</v>
      </c>
      <c r="W17" s="31">
        <f t="shared" si="7"/>
        <v>-89.4</v>
      </c>
      <c r="X17" s="31">
        <f t="shared" ref="X17:Z17" si="8">+X16-X31</f>
        <v>29.333333333333332</v>
      </c>
      <c r="Y17" s="31">
        <f t="shared" si="8"/>
        <v>27.3</v>
      </c>
      <c r="Z17" s="31">
        <f t="shared" si="8"/>
        <v>8.2857142857142865</v>
      </c>
    </row>
    <row r="18" spans="1:26" x14ac:dyDescent="0.25">
      <c r="A18" s="15"/>
      <c r="B18" t="s">
        <v>178</v>
      </c>
      <c r="D18" s="24">
        <v>30</v>
      </c>
      <c r="E18" s="24"/>
      <c r="F18" s="24"/>
      <c r="G18" s="24">
        <v>7</v>
      </c>
      <c r="H18" s="24">
        <v>13</v>
      </c>
      <c r="I18" s="24"/>
      <c r="J18" s="24"/>
      <c r="K18" s="24">
        <v>24</v>
      </c>
      <c r="L18" s="24"/>
      <c r="M18" s="24">
        <v>38</v>
      </c>
      <c r="N18" s="24">
        <v>0</v>
      </c>
      <c r="O18" s="24"/>
      <c r="P18" s="24">
        <v>82</v>
      </c>
      <c r="Q18" s="24">
        <v>101</v>
      </c>
      <c r="R18" s="24">
        <v>37</v>
      </c>
      <c r="S18" s="24"/>
      <c r="T18" s="25">
        <v>0</v>
      </c>
      <c r="U18" s="57"/>
      <c r="V18" s="57"/>
      <c r="W18" s="57">
        <v>26</v>
      </c>
      <c r="Z18">
        <v>20</v>
      </c>
    </row>
    <row r="19" spans="1:26" x14ac:dyDescent="0.25">
      <c r="D19" s="24"/>
      <c r="E19" s="24"/>
      <c r="F19" s="24"/>
      <c r="G19" s="24"/>
      <c r="H19" s="24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</row>
    <row r="20" spans="1:26" ht="19.5" thickBot="1" x14ac:dyDescent="0.35">
      <c r="A20" s="7" t="s">
        <v>81</v>
      </c>
      <c r="B20" s="1" t="s">
        <v>82</v>
      </c>
      <c r="D20" s="9"/>
      <c r="E20" s="9"/>
      <c r="F20" s="9"/>
      <c r="G20" s="9"/>
      <c r="H20" s="9"/>
    </row>
    <row r="21" spans="1:26" x14ac:dyDescent="0.25">
      <c r="A21" s="11" t="s">
        <v>147</v>
      </c>
      <c r="B21" s="12" t="s">
        <v>83</v>
      </c>
      <c r="C21" s="12" t="s">
        <v>11</v>
      </c>
      <c r="D21" s="13">
        <v>110</v>
      </c>
      <c r="E21" s="13"/>
      <c r="F21" s="13">
        <v>29</v>
      </c>
      <c r="G21" s="13">
        <v>43</v>
      </c>
      <c r="H21" s="13">
        <v>17</v>
      </c>
      <c r="I21" s="13"/>
      <c r="J21" s="13">
        <v>15</v>
      </c>
      <c r="K21" s="13"/>
      <c r="L21" s="13"/>
      <c r="M21" s="13">
        <v>51</v>
      </c>
      <c r="N21" s="13">
        <v>16</v>
      </c>
      <c r="O21" s="13"/>
      <c r="P21" s="13">
        <v>71</v>
      </c>
      <c r="Q21" s="13">
        <v>60</v>
      </c>
      <c r="R21" s="13">
        <v>39</v>
      </c>
      <c r="S21" s="13">
        <v>11</v>
      </c>
      <c r="T21" s="14">
        <v>0</v>
      </c>
      <c r="U21" s="13">
        <v>107</v>
      </c>
      <c r="V21" s="13"/>
      <c r="W21" s="13"/>
    </row>
    <row r="22" spans="1:26" x14ac:dyDescent="0.25">
      <c r="A22" s="15"/>
      <c r="C22" t="s">
        <v>93</v>
      </c>
      <c r="D22" s="24">
        <v>6</v>
      </c>
      <c r="E22" s="24"/>
      <c r="F22" s="24">
        <v>3</v>
      </c>
      <c r="G22" s="24">
        <v>4</v>
      </c>
      <c r="H22" s="24">
        <v>3</v>
      </c>
      <c r="I22" s="24"/>
      <c r="J22" s="24">
        <v>2</v>
      </c>
      <c r="K22" s="24"/>
      <c r="L22" s="24"/>
      <c r="M22" s="24">
        <v>3</v>
      </c>
      <c r="N22" s="24">
        <v>2</v>
      </c>
      <c r="O22" s="24"/>
      <c r="P22" s="24">
        <v>6</v>
      </c>
      <c r="Q22" s="24">
        <v>5</v>
      </c>
      <c r="R22" s="24">
        <v>5</v>
      </c>
      <c r="S22" s="24">
        <v>2</v>
      </c>
      <c r="T22" s="25">
        <v>2</v>
      </c>
      <c r="U22" s="24">
        <v>4</v>
      </c>
      <c r="V22" s="24"/>
      <c r="W22" s="24"/>
    </row>
    <row r="23" spans="1:26" x14ac:dyDescent="0.25">
      <c r="A23" s="15"/>
      <c r="C23" t="s">
        <v>101</v>
      </c>
      <c r="D23" s="24">
        <v>0</v>
      </c>
      <c r="E23" s="24"/>
      <c r="F23" s="24">
        <v>2</v>
      </c>
      <c r="G23" s="24">
        <v>1</v>
      </c>
      <c r="H23" s="24">
        <v>1</v>
      </c>
      <c r="I23" s="24"/>
      <c r="J23" s="24">
        <v>0</v>
      </c>
      <c r="K23" s="24"/>
      <c r="L23" s="24"/>
      <c r="M23" s="24">
        <v>1</v>
      </c>
      <c r="N23" s="24">
        <v>1</v>
      </c>
      <c r="O23" s="24"/>
      <c r="P23" s="24">
        <v>0</v>
      </c>
      <c r="Q23" s="24">
        <v>0</v>
      </c>
      <c r="R23" s="24">
        <v>0</v>
      </c>
      <c r="S23" s="24">
        <v>0</v>
      </c>
      <c r="T23" s="25">
        <v>2</v>
      </c>
      <c r="U23" s="24">
        <v>2</v>
      </c>
      <c r="V23" s="24"/>
      <c r="W23" s="24"/>
    </row>
    <row r="24" spans="1:26" x14ac:dyDescent="0.25">
      <c r="A24" s="15"/>
      <c r="C24" t="s">
        <v>94</v>
      </c>
      <c r="D24" s="10">
        <v>18.329999999999998</v>
      </c>
      <c r="E24" s="10"/>
      <c r="F24" s="10">
        <v>29</v>
      </c>
      <c r="G24" s="10">
        <v>14.33</v>
      </c>
      <c r="H24" s="10">
        <v>8.5</v>
      </c>
      <c r="I24" s="10"/>
      <c r="J24" s="10">
        <v>7.5</v>
      </c>
      <c r="K24" s="10"/>
      <c r="L24" s="10"/>
      <c r="M24" s="10">
        <v>25.5</v>
      </c>
      <c r="N24" s="10">
        <v>16</v>
      </c>
      <c r="O24" s="10"/>
      <c r="P24" s="10">
        <v>11.83</v>
      </c>
      <c r="Q24" s="10">
        <v>12</v>
      </c>
      <c r="R24" s="10">
        <v>7</v>
      </c>
      <c r="S24" s="10">
        <v>5.5</v>
      </c>
      <c r="T24" s="16"/>
      <c r="U24" s="10">
        <v>53.5</v>
      </c>
      <c r="V24" s="10"/>
      <c r="W24" s="10"/>
    </row>
    <row r="25" spans="1:26" x14ac:dyDescent="0.25">
      <c r="A25" s="15"/>
      <c r="B25" s="18" t="s">
        <v>84</v>
      </c>
      <c r="C25" t="s">
        <v>11</v>
      </c>
      <c r="D25" s="24">
        <v>77</v>
      </c>
      <c r="E25" s="9"/>
      <c r="F25" s="9"/>
      <c r="G25" s="9"/>
      <c r="H25" s="9">
        <v>1</v>
      </c>
      <c r="I25" s="9">
        <v>1</v>
      </c>
      <c r="J25" s="9">
        <v>6</v>
      </c>
      <c r="K25" s="9">
        <v>8</v>
      </c>
      <c r="L25" s="9"/>
      <c r="M25" s="9">
        <v>51</v>
      </c>
      <c r="N25" s="9">
        <v>6</v>
      </c>
      <c r="O25" s="9"/>
      <c r="P25" s="9">
        <v>118</v>
      </c>
      <c r="Q25" s="9">
        <v>124</v>
      </c>
      <c r="R25" s="9">
        <v>64</v>
      </c>
      <c r="S25" s="9">
        <v>55</v>
      </c>
      <c r="T25" s="17">
        <v>27</v>
      </c>
      <c r="U25" s="9">
        <v>137</v>
      </c>
      <c r="V25" s="9">
        <v>106</v>
      </c>
      <c r="W25" s="9">
        <v>92</v>
      </c>
    </row>
    <row r="26" spans="1:26" x14ac:dyDescent="0.25">
      <c r="A26" s="15"/>
      <c r="C26" t="s">
        <v>93</v>
      </c>
      <c r="D26" s="24">
        <v>3</v>
      </c>
      <c r="E26" s="24"/>
      <c r="F26" s="24"/>
      <c r="G26" s="24"/>
      <c r="H26" s="24">
        <v>1</v>
      </c>
      <c r="I26" s="24">
        <v>1</v>
      </c>
      <c r="J26" s="24">
        <v>2</v>
      </c>
      <c r="K26" s="24">
        <v>4</v>
      </c>
      <c r="L26" s="24"/>
      <c r="M26" s="24">
        <v>7</v>
      </c>
      <c r="N26" s="24">
        <v>2</v>
      </c>
      <c r="O26" s="24"/>
      <c r="P26" s="24">
        <v>5</v>
      </c>
      <c r="Q26" s="24">
        <v>8</v>
      </c>
      <c r="R26" s="24">
        <v>8</v>
      </c>
      <c r="S26" s="24">
        <v>2</v>
      </c>
      <c r="T26" s="25">
        <v>7</v>
      </c>
      <c r="U26" s="24">
        <v>9</v>
      </c>
      <c r="V26" s="24">
        <v>7</v>
      </c>
      <c r="W26" s="24">
        <v>4</v>
      </c>
    </row>
    <row r="27" spans="1:26" x14ac:dyDescent="0.25">
      <c r="A27" s="15"/>
      <c r="C27" t="s">
        <v>101</v>
      </c>
      <c r="D27" s="24">
        <v>0</v>
      </c>
      <c r="E27" s="24"/>
      <c r="F27" s="24"/>
      <c r="G27" s="24"/>
      <c r="H27" s="24">
        <v>0</v>
      </c>
      <c r="I27" s="24">
        <v>0</v>
      </c>
      <c r="J27" s="24">
        <v>2</v>
      </c>
      <c r="K27" s="24">
        <v>0</v>
      </c>
      <c r="L27" s="24"/>
      <c r="M27" s="24">
        <v>0</v>
      </c>
      <c r="N27" s="24">
        <v>0</v>
      </c>
      <c r="O27" s="24"/>
      <c r="P27" s="24">
        <v>0</v>
      </c>
      <c r="Q27" s="24">
        <v>0</v>
      </c>
      <c r="R27" s="24">
        <v>1</v>
      </c>
      <c r="S27" s="24">
        <v>0</v>
      </c>
      <c r="T27" s="25">
        <v>1</v>
      </c>
      <c r="U27" s="24">
        <v>1</v>
      </c>
      <c r="V27" s="24">
        <v>2</v>
      </c>
      <c r="W27" s="24">
        <v>3</v>
      </c>
    </row>
    <row r="28" spans="1:26" x14ac:dyDescent="0.25">
      <c r="A28" s="15"/>
      <c r="C28" t="s">
        <v>94</v>
      </c>
      <c r="D28" s="10">
        <v>25.67</v>
      </c>
      <c r="E28" s="10"/>
      <c r="F28" s="10"/>
      <c r="G28" s="10"/>
      <c r="H28" s="10">
        <v>1</v>
      </c>
      <c r="I28" s="10">
        <v>1</v>
      </c>
      <c r="J28" s="10">
        <v>6</v>
      </c>
      <c r="K28" s="10">
        <v>2</v>
      </c>
      <c r="L28" s="10"/>
      <c r="M28" s="10">
        <v>7.3</v>
      </c>
      <c r="N28" s="10">
        <v>3</v>
      </c>
      <c r="O28" s="10"/>
      <c r="P28" s="10">
        <v>23.6</v>
      </c>
      <c r="Q28" s="10">
        <v>15.5</v>
      </c>
      <c r="R28" s="10">
        <v>9.14</v>
      </c>
      <c r="S28" s="10">
        <v>27.5</v>
      </c>
      <c r="T28" s="16">
        <v>4.5</v>
      </c>
      <c r="U28" s="10">
        <v>17.13</v>
      </c>
      <c r="V28" s="10">
        <v>21.2</v>
      </c>
      <c r="W28" s="10">
        <v>92</v>
      </c>
    </row>
    <row r="29" spans="1:26" x14ac:dyDescent="0.25">
      <c r="A29" s="15"/>
      <c r="B29" t="s">
        <v>85</v>
      </c>
      <c r="C29" t="s">
        <v>11</v>
      </c>
      <c r="D29" s="24">
        <f>+D25+D21</f>
        <v>187</v>
      </c>
      <c r="E29" s="24">
        <f t="shared" ref="E29:T29" si="9">+E25+E21</f>
        <v>0</v>
      </c>
      <c r="F29" s="24">
        <f t="shared" si="9"/>
        <v>29</v>
      </c>
      <c r="G29" s="24">
        <f t="shared" si="9"/>
        <v>43</v>
      </c>
      <c r="H29" s="24">
        <f t="shared" si="9"/>
        <v>18</v>
      </c>
      <c r="I29" s="24">
        <f t="shared" si="9"/>
        <v>1</v>
      </c>
      <c r="J29" s="24">
        <f t="shared" si="9"/>
        <v>21</v>
      </c>
      <c r="K29" s="24">
        <f t="shared" si="9"/>
        <v>8</v>
      </c>
      <c r="L29" s="24">
        <f t="shared" si="9"/>
        <v>0</v>
      </c>
      <c r="M29" s="24">
        <f t="shared" si="9"/>
        <v>102</v>
      </c>
      <c r="N29" s="24">
        <f t="shared" si="9"/>
        <v>22</v>
      </c>
      <c r="O29" s="24">
        <f t="shared" si="9"/>
        <v>0</v>
      </c>
      <c r="P29" s="24">
        <f t="shared" si="9"/>
        <v>189</v>
      </c>
      <c r="Q29" s="24">
        <f t="shared" si="9"/>
        <v>184</v>
      </c>
      <c r="R29" s="24">
        <f t="shared" si="9"/>
        <v>103</v>
      </c>
      <c r="S29" s="24">
        <f t="shared" si="9"/>
        <v>66</v>
      </c>
      <c r="T29" s="25">
        <f t="shared" si="9"/>
        <v>27</v>
      </c>
      <c r="U29" s="24">
        <f t="shared" ref="U29:V29" si="10">+U25+U21</f>
        <v>244</v>
      </c>
      <c r="V29" s="24">
        <f t="shared" si="10"/>
        <v>106</v>
      </c>
      <c r="W29" s="24">
        <f t="shared" ref="W29" si="11">+W25+W21</f>
        <v>92</v>
      </c>
    </row>
    <row r="30" spans="1:26" x14ac:dyDescent="0.25">
      <c r="A30" s="15"/>
      <c r="C30" t="s">
        <v>80</v>
      </c>
      <c r="D30" s="24">
        <f>+D29-D43</f>
        <v>129</v>
      </c>
      <c r="E30" s="24">
        <f t="shared" ref="E30:T30" si="12">+E29-E43</f>
        <v>-23</v>
      </c>
      <c r="F30" s="24">
        <f t="shared" si="12"/>
        <v>-67</v>
      </c>
      <c r="G30" s="24">
        <f t="shared" si="12"/>
        <v>-293</v>
      </c>
      <c r="H30" s="24">
        <f t="shared" si="12"/>
        <v>-111</v>
      </c>
      <c r="I30" s="24">
        <f t="shared" si="12"/>
        <v>-85</v>
      </c>
      <c r="J30" s="24">
        <f t="shared" si="12"/>
        <v>-104</v>
      </c>
      <c r="K30" s="24">
        <f t="shared" si="12"/>
        <v>-45</v>
      </c>
      <c r="L30" s="24">
        <f t="shared" si="12"/>
        <v>-27</v>
      </c>
      <c r="M30" s="24">
        <f t="shared" si="12"/>
        <v>98</v>
      </c>
      <c r="N30" s="24">
        <f t="shared" si="12"/>
        <v>-47</v>
      </c>
      <c r="O30" s="24">
        <f t="shared" si="12"/>
        <v>-55</v>
      </c>
      <c r="P30" s="24">
        <f t="shared" si="12"/>
        <v>151</v>
      </c>
      <c r="Q30" s="24">
        <f t="shared" si="12"/>
        <v>21</v>
      </c>
      <c r="R30" s="24">
        <f t="shared" si="12"/>
        <v>37</v>
      </c>
      <c r="S30" s="24">
        <f t="shared" si="12"/>
        <v>-148</v>
      </c>
      <c r="T30" s="24">
        <f t="shared" si="12"/>
        <v>-58</v>
      </c>
      <c r="U30" s="24">
        <f t="shared" ref="U30:V30" si="13">+U29-U43</f>
        <v>244</v>
      </c>
      <c r="V30" s="24">
        <f t="shared" si="13"/>
        <v>106</v>
      </c>
      <c r="W30" s="24">
        <f t="shared" ref="W30" si="14">+W29-W43</f>
        <v>92</v>
      </c>
    </row>
    <row r="31" spans="1:26" x14ac:dyDescent="0.25">
      <c r="A31" s="15"/>
      <c r="C31" t="s">
        <v>94</v>
      </c>
      <c r="D31" s="10">
        <f>+D29/((D22-D23)+(D26-D27))</f>
        <v>20.777777777777779</v>
      </c>
      <c r="E31" s="10" t="e">
        <f t="shared" ref="E31:T31" si="15">+E29/((E22-E23)+(E26-E27))</f>
        <v>#DIV/0!</v>
      </c>
      <c r="F31" s="10">
        <f t="shared" si="15"/>
        <v>29</v>
      </c>
      <c r="G31" s="10">
        <f t="shared" si="15"/>
        <v>14.333333333333334</v>
      </c>
      <c r="H31" s="10">
        <f t="shared" si="15"/>
        <v>6</v>
      </c>
      <c r="I31" s="10">
        <f t="shared" si="15"/>
        <v>1</v>
      </c>
      <c r="J31" s="10">
        <f t="shared" si="15"/>
        <v>10.5</v>
      </c>
      <c r="K31" s="10">
        <f t="shared" si="15"/>
        <v>2</v>
      </c>
      <c r="L31" s="10" t="e">
        <f t="shared" si="15"/>
        <v>#DIV/0!</v>
      </c>
      <c r="M31" s="10">
        <f t="shared" si="15"/>
        <v>11.333333333333334</v>
      </c>
      <c r="N31" s="10">
        <f t="shared" si="15"/>
        <v>7.333333333333333</v>
      </c>
      <c r="O31" s="10" t="e">
        <f t="shared" si="15"/>
        <v>#DIV/0!</v>
      </c>
      <c r="P31" s="10">
        <f t="shared" si="15"/>
        <v>17.181818181818183</v>
      </c>
      <c r="Q31" s="10">
        <f t="shared" si="15"/>
        <v>14.153846153846153</v>
      </c>
      <c r="R31" s="10">
        <f t="shared" si="15"/>
        <v>8.5833333333333339</v>
      </c>
      <c r="S31" s="10">
        <f t="shared" si="15"/>
        <v>16.5</v>
      </c>
      <c r="T31" s="10">
        <f t="shared" si="15"/>
        <v>4.5</v>
      </c>
      <c r="U31" s="10">
        <f t="shared" ref="U31:V31" si="16">+U29/((U22-U23)+(U26-U27))</f>
        <v>24.4</v>
      </c>
      <c r="V31" s="10">
        <f t="shared" si="16"/>
        <v>21.2</v>
      </c>
      <c r="W31" s="10">
        <f t="shared" ref="W31" si="17">+W29/((W22-W23)+(W26-W27))</f>
        <v>92</v>
      </c>
    </row>
    <row r="32" spans="1:26" ht="15.75" thickBot="1" x14ac:dyDescent="0.3">
      <c r="A32" s="19"/>
      <c r="B32" s="20"/>
      <c r="C32" s="20" t="s">
        <v>80</v>
      </c>
      <c r="D32" s="31">
        <f>+D31-D45</f>
        <v>1.4444444444444464</v>
      </c>
      <c r="E32" s="31" t="e">
        <f t="shared" ref="E32:W32" si="18">+E31-E45</f>
        <v>#DIV/0!</v>
      </c>
      <c r="F32" s="31">
        <f t="shared" si="18"/>
        <v>23.666666666666668</v>
      </c>
      <c r="G32" s="31">
        <f t="shared" si="18"/>
        <v>-8.0666666666666647</v>
      </c>
      <c r="H32" s="31">
        <f t="shared" si="18"/>
        <v>-12.428571428571427</v>
      </c>
      <c r="I32" s="31">
        <f t="shared" si="18"/>
        <v>-13.333333333333334</v>
      </c>
      <c r="J32" s="31">
        <f t="shared" si="18"/>
        <v>-2</v>
      </c>
      <c r="K32" s="31">
        <f t="shared" si="18"/>
        <v>-4.625</v>
      </c>
      <c r="L32" s="31" t="e">
        <f t="shared" si="18"/>
        <v>#DIV/0!</v>
      </c>
      <c r="M32" s="31">
        <f t="shared" si="18"/>
        <v>7.3333333333333339</v>
      </c>
      <c r="N32" s="31">
        <f t="shared" si="18"/>
        <v>-2.5238095238095246</v>
      </c>
      <c r="O32" s="31" t="e">
        <f t="shared" si="18"/>
        <v>#DIV/0!</v>
      </c>
      <c r="P32" s="31">
        <f t="shared" si="18"/>
        <v>7.6818181818181834</v>
      </c>
      <c r="Q32" s="31">
        <f t="shared" si="18"/>
        <v>-9.1318681318681314</v>
      </c>
      <c r="R32" s="31">
        <f t="shared" si="18"/>
        <v>0.33333333333333393</v>
      </c>
      <c r="S32" s="31">
        <f t="shared" si="18"/>
        <v>-1.3333333333333321</v>
      </c>
      <c r="T32" s="31">
        <f t="shared" si="18"/>
        <v>-9.6666666666666661</v>
      </c>
      <c r="U32" s="31">
        <f t="shared" si="18"/>
        <v>24.4</v>
      </c>
      <c r="V32" s="31">
        <f t="shared" si="18"/>
        <v>21.2</v>
      </c>
      <c r="W32" s="31">
        <f t="shared" si="18"/>
        <v>92</v>
      </c>
    </row>
    <row r="33" spans="1:23" x14ac:dyDescent="0.25">
      <c r="A33" s="15"/>
      <c r="B33" t="s">
        <v>178</v>
      </c>
      <c r="D33" s="24">
        <v>68</v>
      </c>
      <c r="E33" s="24"/>
      <c r="F33" s="24">
        <v>55</v>
      </c>
      <c r="G33" s="24">
        <v>18</v>
      </c>
      <c r="H33" s="24">
        <v>5</v>
      </c>
      <c r="I33" s="24">
        <v>8</v>
      </c>
      <c r="J33" s="24">
        <v>16</v>
      </c>
      <c r="K33" s="24">
        <v>0</v>
      </c>
      <c r="L33" s="24"/>
      <c r="M33" s="24">
        <v>130</v>
      </c>
      <c r="N33" s="24">
        <v>27</v>
      </c>
      <c r="O33" s="24"/>
      <c r="P33" s="24">
        <v>19</v>
      </c>
      <c r="Q33" s="24">
        <v>26</v>
      </c>
      <c r="R33" s="24">
        <v>0</v>
      </c>
      <c r="S33" s="24">
        <v>53</v>
      </c>
      <c r="T33" s="25">
        <v>19</v>
      </c>
      <c r="U33" s="57">
        <v>130</v>
      </c>
      <c r="V33" s="57">
        <v>131</v>
      </c>
      <c r="W33" s="57">
        <v>130</v>
      </c>
    </row>
    <row r="34" spans="1:23" ht="15.75" thickBot="1" x14ac:dyDescent="0.3">
      <c r="A34" s="15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6"/>
    </row>
    <row r="35" spans="1:23" x14ac:dyDescent="0.25">
      <c r="A35" s="11" t="s">
        <v>15</v>
      </c>
      <c r="B35" s="12" t="s">
        <v>83</v>
      </c>
      <c r="C35" s="12" t="s">
        <v>11</v>
      </c>
      <c r="D35" s="13">
        <v>0</v>
      </c>
      <c r="E35" s="13">
        <v>6</v>
      </c>
      <c r="F35" s="13">
        <v>63</v>
      </c>
      <c r="G35" s="13">
        <v>130</v>
      </c>
      <c r="H35" s="13">
        <v>108</v>
      </c>
      <c r="I35" s="13">
        <v>40</v>
      </c>
      <c r="J35" s="13">
        <v>71</v>
      </c>
      <c r="K35" s="13">
        <v>27</v>
      </c>
      <c r="L35" s="13">
        <v>27</v>
      </c>
      <c r="M35" s="13">
        <v>0</v>
      </c>
      <c r="N35" s="13">
        <v>65</v>
      </c>
      <c r="O35" s="13">
        <v>55</v>
      </c>
      <c r="P35" s="13">
        <v>0</v>
      </c>
      <c r="Q35" s="13">
        <v>0</v>
      </c>
      <c r="R35" s="13">
        <v>0</v>
      </c>
      <c r="S35" s="13">
        <v>186</v>
      </c>
      <c r="T35" s="14">
        <v>64</v>
      </c>
    </row>
    <row r="36" spans="1:23" x14ac:dyDescent="0.25">
      <c r="A36" s="15"/>
      <c r="C36" t="s">
        <v>93</v>
      </c>
      <c r="D36" s="24">
        <v>0</v>
      </c>
      <c r="E36" s="24">
        <v>2</v>
      </c>
      <c r="F36" s="24">
        <v>11</v>
      </c>
      <c r="G36" s="24">
        <v>9</v>
      </c>
      <c r="H36" s="24">
        <v>6</v>
      </c>
      <c r="I36" s="24">
        <v>5</v>
      </c>
      <c r="J36" s="24">
        <v>7</v>
      </c>
      <c r="K36" s="24">
        <v>5</v>
      </c>
      <c r="L36" s="24">
        <v>5</v>
      </c>
      <c r="M36" s="24">
        <v>0</v>
      </c>
      <c r="N36" s="24">
        <v>7</v>
      </c>
      <c r="O36" s="24">
        <v>9</v>
      </c>
      <c r="P36" s="24">
        <v>1</v>
      </c>
      <c r="Q36" s="24">
        <v>0</v>
      </c>
      <c r="R36" s="24">
        <v>0</v>
      </c>
      <c r="S36" s="24">
        <v>10</v>
      </c>
      <c r="T36" s="25">
        <v>9</v>
      </c>
    </row>
    <row r="37" spans="1:23" x14ac:dyDescent="0.25">
      <c r="A37" s="15"/>
      <c r="C37" t="s">
        <v>101</v>
      </c>
      <c r="D37" s="24">
        <v>0</v>
      </c>
      <c r="E37" s="24">
        <v>0</v>
      </c>
      <c r="F37" s="24">
        <v>0</v>
      </c>
      <c r="G37" s="24">
        <v>1</v>
      </c>
      <c r="H37" s="24">
        <v>2</v>
      </c>
      <c r="I37" s="24">
        <v>1</v>
      </c>
      <c r="J37" s="24">
        <v>3</v>
      </c>
      <c r="K37" s="24">
        <v>1</v>
      </c>
      <c r="L37" s="24">
        <v>1</v>
      </c>
      <c r="M37" s="24">
        <v>0</v>
      </c>
      <c r="N37" s="24">
        <v>2</v>
      </c>
      <c r="O37" s="24">
        <v>0</v>
      </c>
      <c r="P37" s="24">
        <v>0</v>
      </c>
      <c r="Q37" s="24">
        <v>0</v>
      </c>
      <c r="R37" s="24">
        <v>0</v>
      </c>
      <c r="S37" s="24">
        <v>1</v>
      </c>
      <c r="T37" s="25">
        <v>4</v>
      </c>
    </row>
    <row r="38" spans="1:23" x14ac:dyDescent="0.25">
      <c r="A38" s="15"/>
      <c r="C38" t="s">
        <v>94</v>
      </c>
      <c r="D38" s="10">
        <v>0</v>
      </c>
      <c r="E38" s="10">
        <v>3</v>
      </c>
      <c r="F38" s="10">
        <v>5.73</v>
      </c>
      <c r="G38" s="10">
        <v>16.25</v>
      </c>
      <c r="H38" s="10">
        <v>27</v>
      </c>
      <c r="I38" s="10">
        <v>10</v>
      </c>
      <c r="J38" s="10">
        <v>17.75</v>
      </c>
      <c r="K38" s="10">
        <v>6.75</v>
      </c>
      <c r="L38" s="10">
        <v>6.75</v>
      </c>
      <c r="M38" s="10">
        <v>0</v>
      </c>
      <c r="N38" s="10">
        <v>13</v>
      </c>
      <c r="O38" s="10">
        <v>6.11</v>
      </c>
      <c r="P38" s="10">
        <v>0</v>
      </c>
      <c r="Q38" s="10">
        <v>0</v>
      </c>
      <c r="R38" s="10">
        <v>0</v>
      </c>
      <c r="S38" s="10">
        <v>20.67</v>
      </c>
      <c r="T38" s="16">
        <v>12.8</v>
      </c>
    </row>
    <row r="39" spans="1:23" x14ac:dyDescent="0.25">
      <c r="A39" s="15"/>
      <c r="B39" s="18" t="s">
        <v>84</v>
      </c>
      <c r="C39" t="s">
        <v>11</v>
      </c>
      <c r="D39" s="24">
        <v>58</v>
      </c>
      <c r="E39" s="9">
        <v>17</v>
      </c>
      <c r="F39" s="9">
        <v>33</v>
      </c>
      <c r="G39" s="9">
        <v>206</v>
      </c>
      <c r="H39" s="9">
        <v>21</v>
      </c>
      <c r="I39" s="9">
        <v>46</v>
      </c>
      <c r="J39" s="9">
        <v>54</v>
      </c>
      <c r="K39" s="9">
        <v>26</v>
      </c>
      <c r="L39" s="9"/>
      <c r="M39" s="9">
        <v>4</v>
      </c>
      <c r="N39" s="9">
        <v>4</v>
      </c>
      <c r="O39" s="9">
        <v>0</v>
      </c>
      <c r="P39" s="9">
        <v>38</v>
      </c>
      <c r="Q39" s="9">
        <v>163</v>
      </c>
      <c r="R39" s="9">
        <v>66</v>
      </c>
      <c r="S39" s="9">
        <v>28</v>
      </c>
      <c r="T39" s="17">
        <v>21</v>
      </c>
    </row>
    <row r="40" spans="1:23" x14ac:dyDescent="0.25">
      <c r="A40" s="15"/>
      <c r="C40" t="s">
        <v>93</v>
      </c>
      <c r="D40" s="24">
        <v>3</v>
      </c>
      <c r="E40" s="24">
        <v>1</v>
      </c>
      <c r="F40" s="24">
        <v>7</v>
      </c>
      <c r="G40" s="24">
        <v>9</v>
      </c>
      <c r="H40" s="24">
        <v>3</v>
      </c>
      <c r="I40" s="24">
        <v>3</v>
      </c>
      <c r="J40" s="24">
        <v>7</v>
      </c>
      <c r="K40" s="24">
        <v>6</v>
      </c>
      <c r="L40" s="24"/>
      <c r="M40" s="24">
        <v>2</v>
      </c>
      <c r="N40" s="24">
        <v>2</v>
      </c>
      <c r="O40" s="24">
        <v>0</v>
      </c>
      <c r="P40" s="24">
        <v>3</v>
      </c>
      <c r="Q40" s="24">
        <v>8</v>
      </c>
      <c r="R40" s="24">
        <v>9</v>
      </c>
      <c r="S40" s="24">
        <v>3</v>
      </c>
      <c r="T40" s="25">
        <v>4</v>
      </c>
    </row>
    <row r="41" spans="1:23" x14ac:dyDescent="0.25">
      <c r="A41" s="15"/>
      <c r="C41" t="s">
        <v>101</v>
      </c>
      <c r="D41" s="24">
        <v>0</v>
      </c>
      <c r="E41" s="24">
        <v>0</v>
      </c>
      <c r="F41" s="24">
        <v>0</v>
      </c>
      <c r="G41" s="24">
        <v>2</v>
      </c>
      <c r="H41" s="24">
        <v>0</v>
      </c>
      <c r="I41" s="24">
        <v>1</v>
      </c>
      <c r="J41" s="24">
        <v>1</v>
      </c>
      <c r="K41" s="24">
        <v>2</v>
      </c>
      <c r="L41" s="24"/>
      <c r="M41" s="24">
        <v>1</v>
      </c>
      <c r="N41" s="24">
        <v>0</v>
      </c>
      <c r="O41" s="24">
        <v>0</v>
      </c>
      <c r="P41" s="24">
        <v>0</v>
      </c>
      <c r="Q41" s="24">
        <v>1</v>
      </c>
      <c r="R41" s="24">
        <v>1</v>
      </c>
      <c r="S41" s="24">
        <v>0</v>
      </c>
      <c r="T41" s="25">
        <v>3</v>
      </c>
    </row>
    <row r="42" spans="1:23" x14ac:dyDescent="0.25">
      <c r="A42" s="15"/>
      <c r="C42" t="s">
        <v>94</v>
      </c>
      <c r="D42" s="10">
        <v>19.329999999999998</v>
      </c>
      <c r="E42" s="10">
        <v>17</v>
      </c>
      <c r="F42" s="10">
        <v>4.71</v>
      </c>
      <c r="G42" s="10">
        <v>29.43</v>
      </c>
      <c r="H42" s="10">
        <v>7</v>
      </c>
      <c r="I42" s="10">
        <v>23</v>
      </c>
      <c r="J42" s="10">
        <v>9</v>
      </c>
      <c r="K42" s="10">
        <v>6.5</v>
      </c>
      <c r="L42" s="10"/>
      <c r="M42" s="10">
        <v>4</v>
      </c>
      <c r="N42" s="10">
        <v>2</v>
      </c>
      <c r="O42" s="10">
        <v>0</v>
      </c>
      <c r="P42" s="10">
        <v>12.67</v>
      </c>
      <c r="Q42" s="10">
        <v>23.29</v>
      </c>
      <c r="R42" s="10">
        <v>8.25</v>
      </c>
      <c r="S42" s="10">
        <v>9.33</v>
      </c>
      <c r="T42" s="16">
        <v>21</v>
      </c>
    </row>
    <row r="43" spans="1:23" x14ac:dyDescent="0.25">
      <c r="A43" s="15"/>
      <c r="B43" t="s">
        <v>85</v>
      </c>
      <c r="C43" t="s">
        <v>11</v>
      </c>
      <c r="D43" s="24">
        <f>+D39+D35</f>
        <v>58</v>
      </c>
      <c r="E43" s="24">
        <f t="shared" ref="E43:T43" si="19">+E39+E35</f>
        <v>23</v>
      </c>
      <c r="F43" s="24">
        <f t="shared" si="19"/>
        <v>96</v>
      </c>
      <c r="G43" s="24">
        <f t="shared" si="19"/>
        <v>336</v>
      </c>
      <c r="H43" s="24">
        <f t="shared" si="19"/>
        <v>129</v>
      </c>
      <c r="I43" s="24">
        <f t="shared" si="19"/>
        <v>86</v>
      </c>
      <c r="J43" s="24">
        <f t="shared" si="19"/>
        <v>125</v>
      </c>
      <c r="K43" s="24">
        <f t="shared" si="19"/>
        <v>53</v>
      </c>
      <c r="L43" s="24">
        <f t="shared" si="19"/>
        <v>27</v>
      </c>
      <c r="M43" s="24">
        <f t="shared" si="19"/>
        <v>4</v>
      </c>
      <c r="N43" s="24">
        <f t="shared" si="19"/>
        <v>69</v>
      </c>
      <c r="O43" s="24">
        <f t="shared" si="19"/>
        <v>55</v>
      </c>
      <c r="P43" s="24">
        <f t="shared" si="19"/>
        <v>38</v>
      </c>
      <c r="Q43" s="24">
        <f t="shared" si="19"/>
        <v>163</v>
      </c>
      <c r="R43" s="24">
        <f t="shared" si="19"/>
        <v>66</v>
      </c>
      <c r="S43" s="24">
        <f t="shared" si="19"/>
        <v>214</v>
      </c>
      <c r="T43" s="25">
        <f t="shared" si="19"/>
        <v>85</v>
      </c>
    </row>
    <row r="44" spans="1:23" x14ac:dyDescent="0.25">
      <c r="A44" s="15"/>
      <c r="C44" t="s">
        <v>80</v>
      </c>
      <c r="D44" s="24">
        <f>+D43-D56</f>
        <v>-35</v>
      </c>
      <c r="E44" s="24">
        <f t="shared" ref="E44:T44" si="20">+E43-E56</f>
        <v>-30</v>
      </c>
      <c r="F44" s="24">
        <f t="shared" si="20"/>
        <v>96</v>
      </c>
      <c r="G44" s="24">
        <f t="shared" si="20"/>
        <v>188</v>
      </c>
      <c r="H44" s="24">
        <f t="shared" si="20"/>
        <v>129</v>
      </c>
      <c r="I44" s="24">
        <f t="shared" si="20"/>
        <v>-30</v>
      </c>
      <c r="J44" s="24">
        <f t="shared" si="20"/>
        <v>-31</v>
      </c>
      <c r="K44" s="24">
        <f t="shared" si="20"/>
        <v>-55</v>
      </c>
      <c r="L44" s="24">
        <f t="shared" si="20"/>
        <v>-38</v>
      </c>
      <c r="M44" s="24">
        <f t="shared" si="20"/>
        <v>-217</v>
      </c>
      <c r="N44" s="24">
        <f t="shared" si="20"/>
        <v>39</v>
      </c>
      <c r="O44" s="24">
        <f t="shared" si="20"/>
        <v>-16</v>
      </c>
      <c r="P44" s="24">
        <f t="shared" si="20"/>
        <v>8</v>
      </c>
      <c r="Q44" s="24">
        <f t="shared" si="20"/>
        <v>160</v>
      </c>
      <c r="R44" s="24">
        <f t="shared" si="20"/>
        <v>19</v>
      </c>
      <c r="S44" s="24">
        <f t="shared" si="20"/>
        <v>214</v>
      </c>
      <c r="T44" s="25">
        <f t="shared" si="20"/>
        <v>85</v>
      </c>
    </row>
    <row r="45" spans="1:23" x14ac:dyDescent="0.25">
      <c r="A45" s="15"/>
      <c r="C45" t="s">
        <v>94</v>
      </c>
      <c r="D45" s="10">
        <f>+D43/((D36-D37)+(D40-D41))</f>
        <v>19.333333333333332</v>
      </c>
      <c r="E45" s="10">
        <f t="shared" ref="E45:T45" si="21">+E43/((E36-E37)+(E40-E41))</f>
        <v>7.666666666666667</v>
      </c>
      <c r="F45" s="10">
        <f t="shared" si="21"/>
        <v>5.333333333333333</v>
      </c>
      <c r="G45" s="10">
        <f t="shared" si="21"/>
        <v>22.4</v>
      </c>
      <c r="H45" s="10">
        <f t="shared" si="21"/>
        <v>18.428571428571427</v>
      </c>
      <c r="I45" s="10">
        <f t="shared" si="21"/>
        <v>14.333333333333334</v>
      </c>
      <c r="J45" s="10">
        <f t="shared" si="21"/>
        <v>12.5</v>
      </c>
      <c r="K45" s="10">
        <f t="shared" si="21"/>
        <v>6.625</v>
      </c>
      <c r="L45" s="10">
        <f t="shared" si="21"/>
        <v>6.75</v>
      </c>
      <c r="M45" s="10">
        <f t="shared" si="21"/>
        <v>4</v>
      </c>
      <c r="N45" s="10">
        <f t="shared" si="21"/>
        <v>9.8571428571428577</v>
      </c>
      <c r="O45" s="10">
        <f t="shared" si="21"/>
        <v>6.1111111111111107</v>
      </c>
      <c r="P45" s="10">
        <f t="shared" si="21"/>
        <v>9.5</v>
      </c>
      <c r="Q45" s="10">
        <f t="shared" si="21"/>
        <v>23.285714285714285</v>
      </c>
      <c r="R45" s="10">
        <f t="shared" si="21"/>
        <v>8.25</v>
      </c>
      <c r="S45" s="10">
        <f t="shared" si="21"/>
        <v>17.833333333333332</v>
      </c>
      <c r="T45" s="10">
        <f t="shared" si="21"/>
        <v>14.166666666666666</v>
      </c>
    </row>
    <row r="46" spans="1:23" ht="15.75" thickBot="1" x14ac:dyDescent="0.3">
      <c r="A46" s="19"/>
      <c r="B46" s="20"/>
      <c r="C46" s="20" t="s">
        <v>80</v>
      </c>
      <c r="D46" s="31">
        <f>+D45-D58</f>
        <v>0.73333333333333073</v>
      </c>
      <c r="E46" s="31">
        <f t="shared" ref="E46:T46" si="22">+E45-E58</f>
        <v>9.5238095238095788E-2</v>
      </c>
      <c r="F46" s="31">
        <f t="shared" si="22"/>
        <v>5.333333333333333</v>
      </c>
      <c r="G46" s="31">
        <f t="shared" si="22"/>
        <v>10.066666666666665</v>
      </c>
      <c r="H46" s="31">
        <f t="shared" si="22"/>
        <v>18.428571428571427</v>
      </c>
      <c r="I46" s="31">
        <f t="shared" si="22"/>
        <v>6.0476190476190474</v>
      </c>
      <c r="J46" s="31">
        <f t="shared" si="22"/>
        <v>-3.0999999999999996</v>
      </c>
      <c r="K46" s="31">
        <f t="shared" si="22"/>
        <v>-1.6826923076923084</v>
      </c>
      <c r="L46" s="31">
        <f t="shared" si="22"/>
        <v>-2.5357142857142865</v>
      </c>
      <c r="M46" s="31">
        <f t="shared" si="22"/>
        <v>-9</v>
      </c>
      <c r="N46" s="31">
        <f t="shared" si="22"/>
        <v>6.5238095238095237</v>
      </c>
      <c r="O46" s="31">
        <f t="shared" si="22"/>
        <v>-1.7777777777777786</v>
      </c>
      <c r="P46" s="31">
        <f t="shared" si="22"/>
        <v>-0.5</v>
      </c>
      <c r="Q46" s="31">
        <f t="shared" si="22"/>
        <v>20.285714285714285</v>
      </c>
      <c r="R46" s="31">
        <f t="shared" si="22"/>
        <v>-7.4166666666666661</v>
      </c>
      <c r="S46" s="31">
        <f t="shared" si="22"/>
        <v>17.833333333333332</v>
      </c>
      <c r="T46" s="32">
        <f t="shared" si="22"/>
        <v>14.166666666666666</v>
      </c>
    </row>
    <row r="47" spans="1:23" ht="15.75" thickBot="1" x14ac:dyDescent="0.3">
      <c r="D47" s="9"/>
      <c r="E47" s="9"/>
      <c r="F47" s="9"/>
      <c r="G47" s="9"/>
      <c r="H47" s="9"/>
    </row>
    <row r="48" spans="1:23" x14ac:dyDescent="0.25">
      <c r="A48" s="11" t="s">
        <v>28</v>
      </c>
      <c r="B48" s="12" t="s">
        <v>83</v>
      </c>
      <c r="C48" s="12" t="s">
        <v>11</v>
      </c>
      <c r="D48" s="13">
        <v>0</v>
      </c>
      <c r="E48" s="13">
        <v>14</v>
      </c>
      <c r="F48" s="13">
        <v>0</v>
      </c>
      <c r="G48" s="13">
        <v>71</v>
      </c>
      <c r="H48" s="13">
        <v>0</v>
      </c>
      <c r="I48" s="13">
        <v>68</v>
      </c>
      <c r="J48" s="13">
        <v>98</v>
      </c>
      <c r="K48" s="13">
        <v>35</v>
      </c>
      <c r="L48" s="13">
        <v>25</v>
      </c>
      <c r="M48" s="13">
        <v>93</v>
      </c>
      <c r="N48" s="13">
        <v>20</v>
      </c>
      <c r="O48" s="13">
        <v>52</v>
      </c>
      <c r="P48" s="13">
        <v>5</v>
      </c>
      <c r="Q48" s="13">
        <v>3</v>
      </c>
      <c r="R48" s="14">
        <v>47</v>
      </c>
    </row>
    <row r="49" spans="1:18" x14ac:dyDescent="0.25">
      <c r="A49" s="15"/>
      <c r="C49" t="s">
        <v>93</v>
      </c>
      <c r="D49" s="9">
        <v>0</v>
      </c>
      <c r="E49" s="9">
        <v>2</v>
      </c>
      <c r="F49" s="9">
        <v>0</v>
      </c>
      <c r="G49" s="9">
        <v>5</v>
      </c>
      <c r="H49" s="9">
        <v>0</v>
      </c>
      <c r="I49" s="9">
        <v>9</v>
      </c>
      <c r="J49" s="9">
        <v>7</v>
      </c>
      <c r="K49" s="9">
        <v>7</v>
      </c>
      <c r="L49" s="9">
        <v>3</v>
      </c>
      <c r="M49" s="9">
        <v>9</v>
      </c>
      <c r="N49" s="9">
        <v>6</v>
      </c>
      <c r="O49" s="9">
        <v>6</v>
      </c>
      <c r="P49" s="9">
        <v>1</v>
      </c>
      <c r="Q49" s="9">
        <v>1</v>
      </c>
      <c r="R49" s="17">
        <v>4</v>
      </c>
    </row>
    <row r="50" spans="1:18" x14ac:dyDescent="0.25">
      <c r="A50" s="15"/>
      <c r="C50" t="s">
        <v>101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1</v>
      </c>
      <c r="J50" s="9">
        <v>2</v>
      </c>
      <c r="K50" s="9">
        <v>2</v>
      </c>
      <c r="L50" s="9">
        <v>1</v>
      </c>
      <c r="M50" s="9">
        <v>1</v>
      </c>
      <c r="N50" s="9">
        <v>3</v>
      </c>
      <c r="O50" s="9">
        <v>0</v>
      </c>
      <c r="P50" s="9">
        <v>0</v>
      </c>
      <c r="Q50" s="9">
        <v>0</v>
      </c>
      <c r="R50" s="17">
        <v>1</v>
      </c>
    </row>
    <row r="51" spans="1:18" x14ac:dyDescent="0.25">
      <c r="A51" s="15"/>
      <c r="C51" t="s">
        <v>94</v>
      </c>
      <c r="D51" s="9">
        <v>0</v>
      </c>
      <c r="E51" s="9">
        <v>7</v>
      </c>
      <c r="F51" s="9">
        <v>0</v>
      </c>
      <c r="G51" s="9">
        <v>14.2</v>
      </c>
      <c r="H51" s="9">
        <v>0</v>
      </c>
      <c r="I51" s="9">
        <v>8.5</v>
      </c>
      <c r="J51" s="9">
        <v>19.600000000000001</v>
      </c>
      <c r="K51" s="9">
        <v>7</v>
      </c>
      <c r="L51" s="9">
        <v>12.5</v>
      </c>
      <c r="M51" s="9">
        <v>11.63</v>
      </c>
      <c r="N51" s="9">
        <v>6.67</v>
      </c>
      <c r="O51" s="9">
        <v>8.67</v>
      </c>
      <c r="P51" s="9">
        <v>5</v>
      </c>
      <c r="Q51" s="9">
        <v>3</v>
      </c>
      <c r="R51" s="17">
        <v>15.67</v>
      </c>
    </row>
    <row r="52" spans="1:18" x14ac:dyDescent="0.25">
      <c r="A52" s="15"/>
      <c r="B52" s="18" t="s">
        <v>84</v>
      </c>
      <c r="C52" t="s">
        <v>11</v>
      </c>
      <c r="D52" s="9">
        <v>93</v>
      </c>
      <c r="E52" s="9">
        <v>39</v>
      </c>
      <c r="F52" s="9">
        <v>0</v>
      </c>
      <c r="G52" s="9">
        <v>77</v>
      </c>
      <c r="H52" s="9">
        <v>0</v>
      </c>
      <c r="I52" s="9">
        <v>48</v>
      </c>
      <c r="J52" s="9">
        <v>58</v>
      </c>
      <c r="K52" s="9">
        <v>73</v>
      </c>
      <c r="L52" s="9">
        <v>40</v>
      </c>
      <c r="M52" s="9">
        <v>128</v>
      </c>
      <c r="N52" s="9">
        <v>10</v>
      </c>
      <c r="O52" s="9">
        <v>19</v>
      </c>
      <c r="P52" s="9">
        <v>25</v>
      </c>
      <c r="Q52" s="9">
        <v>0</v>
      </c>
      <c r="R52" s="17">
        <v>0</v>
      </c>
    </row>
    <row r="53" spans="1:18" x14ac:dyDescent="0.25">
      <c r="A53" s="15"/>
      <c r="C53" t="s">
        <v>93</v>
      </c>
      <c r="D53" s="9">
        <v>5</v>
      </c>
      <c r="E53" s="9">
        <v>5</v>
      </c>
      <c r="F53" s="9">
        <v>0</v>
      </c>
      <c r="G53" s="9">
        <v>7</v>
      </c>
      <c r="H53" s="9">
        <v>0</v>
      </c>
      <c r="I53" s="9">
        <v>6</v>
      </c>
      <c r="J53" s="9">
        <v>6</v>
      </c>
      <c r="K53" s="9">
        <v>9</v>
      </c>
      <c r="L53" s="9">
        <v>6</v>
      </c>
      <c r="M53" s="9">
        <v>10</v>
      </c>
      <c r="N53" s="9">
        <v>7</v>
      </c>
      <c r="O53" s="9">
        <v>3</v>
      </c>
      <c r="P53" s="9">
        <v>2</v>
      </c>
      <c r="Q53" s="9">
        <v>0</v>
      </c>
      <c r="R53" s="17">
        <v>0</v>
      </c>
    </row>
    <row r="54" spans="1:18" x14ac:dyDescent="0.25">
      <c r="A54" s="15"/>
      <c r="C54" t="s">
        <v>101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1</v>
      </c>
      <c r="K54" s="9">
        <v>1</v>
      </c>
      <c r="L54" s="9">
        <v>1</v>
      </c>
      <c r="M54" s="9">
        <v>1</v>
      </c>
      <c r="N54" s="9">
        <v>1</v>
      </c>
      <c r="O54" s="9">
        <v>0</v>
      </c>
      <c r="P54" s="9">
        <v>0</v>
      </c>
      <c r="Q54" s="9">
        <v>0</v>
      </c>
      <c r="R54" s="17">
        <v>0</v>
      </c>
    </row>
    <row r="55" spans="1:18" x14ac:dyDescent="0.25">
      <c r="A55" s="15"/>
      <c r="C55" t="s">
        <v>94</v>
      </c>
      <c r="D55" s="10">
        <v>18.600000000000001</v>
      </c>
      <c r="E55" s="10">
        <v>7.8</v>
      </c>
      <c r="F55" s="10">
        <v>0</v>
      </c>
      <c r="G55" s="10">
        <v>11</v>
      </c>
      <c r="H55" s="10">
        <v>0</v>
      </c>
      <c r="I55" s="10">
        <v>8</v>
      </c>
      <c r="J55" s="10">
        <v>11.6</v>
      </c>
      <c r="K55" s="10">
        <v>9.1300000000000008</v>
      </c>
      <c r="L55" s="10">
        <v>8</v>
      </c>
      <c r="M55" s="10">
        <v>14.22</v>
      </c>
      <c r="N55" s="10">
        <v>1.67</v>
      </c>
      <c r="O55" s="10">
        <v>6.33</v>
      </c>
      <c r="P55" s="10">
        <v>12.5</v>
      </c>
      <c r="Q55" s="10">
        <v>0</v>
      </c>
      <c r="R55" s="16">
        <v>0</v>
      </c>
    </row>
    <row r="56" spans="1:18" x14ac:dyDescent="0.25">
      <c r="A56" s="15"/>
      <c r="B56" t="s">
        <v>85</v>
      </c>
      <c r="C56" t="s">
        <v>11</v>
      </c>
      <c r="D56" s="24">
        <f>+D52+D48</f>
        <v>93</v>
      </c>
      <c r="E56" s="24">
        <f t="shared" ref="E56:R56" si="23">+E52+E48</f>
        <v>53</v>
      </c>
      <c r="F56" s="24">
        <f t="shared" si="23"/>
        <v>0</v>
      </c>
      <c r="G56" s="24">
        <f t="shared" si="23"/>
        <v>148</v>
      </c>
      <c r="H56" s="24">
        <f t="shared" si="23"/>
        <v>0</v>
      </c>
      <c r="I56" s="24">
        <f t="shared" si="23"/>
        <v>116</v>
      </c>
      <c r="J56" s="24">
        <f t="shared" si="23"/>
        <v>156</v>
      </c>
      <c r="K56" s="24">
        <f t="shared" si="23"/>
        <v>108</v>
      </c>
      <c r="L56" s="24">
        <f t="shared" si="23"/>
        <v>65</v>
      </c>
      <c r="M56" s="24">
        <f t="shared" si="23"/>
        <v>221</v>
      </c>
      <c r="N56" s="24">
        <f t="shared" si="23"/>
        <v>30</v>
      </c>
      <c r="O56" s="24">
        <f t="shared" si="23"/>
        <v>71</v>
      </c>
      <c r="P56" s="24">
        <f t="shared" si="23"/>
        <v>30</v>
      </c>
      <c r="Q56" s="24">
        <f t="shared" si="23"/>
        <v>3</v>
      </c>
      <c r="R56" s="25">
        <f t="shared" si="23"/>
        <v>47</v>
      </c>
    </row>
    <row r="57" spans="1:18" x14ac:dyDescent="0.25">
      <c r="A57" s="15"/>
      <c r="C57" t="s">
        <v>80</v>
      </c>
      <c r="D57" s="24">
        <f>+D56-D69</f>
        <v>-330</v>
      </c>
      <c r="E57" s="24">
        <f t="shared" ref="E57:R57" si="24">+E56-E69</f>
        <v>-88</v>
      </c>
      <c r="F57" s="24"/>
      <c r="G57" s="24">
        <f t="shared" si="24"/>
        <v>78</v>
      </c>
      <c r="H57" s="24"/>
      <c r="I57" s="24">
        <f t="shared" si="24"/>
        <v>-7</v>
      </c>
      <c r="J57" s="24">
        <f t="shared" si="24"/>
        <v>78</v>
      </c>
      <c r="K57" s="24">
        <f t="shared" si="24"/>
        <v>77</v>
      </c>
      <c r="L57" s="24">
        <f t="shared" si="24"/>
        <v>8</v>
      </c>
      <c r="M57" s="24">
        <f t="shared" si="24"/>
        <v>184</v>
      </c>
      <c r="N57" s="24">
        <f t="shared" si="24"/>
        <v>30</v>
      </c>
      <c r="O57" s="24">
        <f t="shared" si="24"/>
        <v>71</v>
      </c>
      <c r="P57" s="24">
        <f t="shared" si="24"/>
        <v>30</v>
      </c>
      <c r="Q57" s="24">
        <f t="shared" si="24"/>
        <v>3</v>
      </c>
      <c r="R57" s="25">
        <f t="shared" si="24"/>
        <v>47</v>
      </c>
    </row>
    <row r="58" spans="1:18" x14ac:dyDescent="0.25">
      <c r="A58" s="15"/>
      <c r="C58" t="s">
        <v>94</v>
      </c>
      <c r="D58" s="10">
        <f>+D56/((D49-D50)+(D53-D54))</f>
        <v>18.600000000000001</v>
      </c>
      <c r="E58" s="10">
        <f t="shared" ref="E58:R58" si="25">+E56/((E49-E50)+(E53-E54))</f>
        <v>7.5714285714285712</v>
      </c>
      <c r="F58" s="10"/>
      <c r="G58" s="10">
        <f t="shared" si="25"/>
        <v>12.333333333333334</v>
      </c>
      <c r="H58" s="10"/>
      <c r="I58" s="10">
        <f t="shared" si="25"/>
        <v>8.2857142857142865</v>
      </c>
      <c r="J58" s="10">
        <f t="shared" si="25"/>
        <v>15.6</v>
      </c>
      <c r="K58" s="10">
        <f t="shared" si="25"/>
        <v>8.3076923076923084</v>
      </c>
      <c r="L58" s="10">
        <f t="shared" si="25"/>
        <v>9.2857142857142865</v>
      </c>
      <c r="M58" s="10">
        <f t="shared" si="25"/>
        <v>13</v>
      </c>
      <c r="N58" s="10">
        <f t="shared" si="25"/>
        <v>3.3333333333333335</v>
      </c>
      <c r="O58" s="10">
        <f t="shared" si="25"/>
        <v>7.8888888888888893</v>
      </c>
      <c r="P58" s="10">
        <f t="shared" si="25"/>
        <v>10</v>
      </c>
      <c r="Q58" s="10">
        <f t="shared" si="25"/>
        <v>3</v>
      </c>
      <c r="R58" s="16">
        <f t="shared" si="25"/>
        <v>15.666666666666666</v>
      </c>
    </row>
    <row r="59" spans="1:18" ht="15.75" thickBot="1" x14ac:dyDescent="0.3">
      <c r="A59" s="19"/>
      <c r="B59" s="20"/>
      <c r="C59" s="20" t="s">
        <v>80</v>
      </c>
      <c r="D59" s="31">
        <f>+D58-D71</f>
        <v>-34.274999999999999</v>
      </c>
      <c r="E59" s="31">
        <f t="shared" ref="E59:R59" si="26">+E58-E71</f>
        <v>-6.5285714285714285</v>
      </c>
      <c r="F59" s="31"/>
      <c r="G59" s="31">
        <f t="shared" si="26"/>
        <v>4.5555555555555562</v>
      </c>
      <c r="H59" s="31"/>
      <c r="I59" s="31">
        <f t="shared" si="26"/>
        <v>-22.464285714285715</v>
      </c>
      <c r="J59" s="31">
        <f t="shared" si="26"/>
        <v>5.85</v>
      </c>
      <c r="K59" s="31">
        <f t="shared" si="26"/>
        <v>2.1076923076923082</v>
      </c>
      <c r="L59" s="31">
        <f t="shared" si="26"/>
        <v>-2.1142857142857139</v>
      </c>
      <c r="M59" s="31">
        <f t="shared" si="26"/>
        <v>7.7142857142857144</v>
      </c>
      <c r="N59" s="31">
        <f t="shared" si="26"/>
        <v>3.3333333333333335</v>
      </c>
      <c r="O59" s="31">
        <f t="shared" si="26"/>
        <v>7.8888888888888893</v>
      </c>
      <c r="P59" s="31">
        <f t="shared" si="26"/>
        <v>10</v>
      </c>
      <c r="Q59" s="31">
        <f t="shared" si="26"/>
        <v>3</v>
      </c>
      <c r="R59" s="32">
        <f t="shared" si="26"/>
        <v>15.666666666666666</v>
      </c>
    </row>
    <row r="60" spans="1:18" ht="15.75" thickBot="1" x14ac:dyDescent="0.3">
      <c r="D60" s="9"/>
      <c r="E60" s="9"/>
      <c r="F60" s="9"/>
      <c r="G60" s="9"/>
      <c r="H60" s="9"/>
    </row>
    <row r="61" spans="1:18" x14ac:dyDescent="0.25">
      <c r="A61" s="11" t="s">
        <v>35</v>
      </c>
      <c r="B61" s="12" t="s">
        <v>83</v>
      </c>
      <c r="C61" s="12" t="s">
        <v>11</v>
      </c>
      <c r="D61" s="13">
        <v>135</v>
      </c>
      <c r="E61" s="13">
        <v>23</v>
      </c>
      <c r="F61" s="13">
        <v>28</v>
      </c>
      <c r="G61" s="13">
        <v>9</v>
      </c>
      <c r="H61" s="13">
        <v>10</v>
      </c>
      <c r="I61" s="13">
        <v>41</v>
      </c>
      <c r="J61" s="13">
        <v>33</v>
      </c>
      <c r="K61" s="13">
        <v>8</v>
      </c>
      <c r="L61" s="13">
        <v>0</v>
      </c>
      <c r="M61" s="14">
        <v>6</v>
      </c>
    </row>
    <row r="62" spans="1:18" x14ac:dyDescent="0.25">
      <c r="A62" s="15"/>
      <c r="C62" t="s">
        <v>93</v>
      </c>
      <c r="D62" s="9">
        <v>3</v>
      </c>
      <c r="E62" s="9">
        <v>5</v>
      </c>
      <c r="F62" s="9">
        <v>5</v>
      </c>
      <c r="G62" s="9">
        <v>4</v>
      </c>
      <c r="H62" s="9">
        <v>3</v>
      </c>
      <c r="I62" s="9">
        <v>2</v>
      </c>
      <c r="J62" s="9">
        <v>2</v>
      </c>
      <c r="K62" s="9">
        <v>1</v>
      </c>
      <c r="L62" s="9">
        <v>1</v>
      </c>
      <c r="M62" s="17">
        <v>1</v>
      </c>
    </row>
    <row r="63" spans="1:18" x14ac:dyDescent="0.25">
      <c r="A63" s="15"/>
      <c r="C63" t="s">
        <v>101</v>
      </c>
      <c r="D63" s="9">
        <v>2</v>
      </c>
      <c r="E63" s="23">
        <v>2</v>
      </c>
      <c r="F63" s="9">
        <v>0</v>
      </c>
      <c r="G63" s="9">
        <v>0</v>
      </c>
      <c r="H63" s="9">
        <v>1</v>
      </c>
      <c r="I63" s="9">
        <v>1</v>
      </c>
      <c r="J63" s="9">
        <v>0</v>
      </c>
      <c r="K63" s="9">
        <v>0</v>
      </c>
      <c r="L63" s="9">
        <v>1</v>
      </c>
      <c r="M63" s="29">
        <v>0</v>
      </c>
    </row>
    <row r="64" spans="1:18" x14ac:dyDescent="0.25">
      <c r="A64" s="15"/>
      <c r="C64" t="s">
        <v>94</v>
      </c>
      <c r="D64" s="9">
        <v>135</v>
      </c>
      <c r="E64" s="23">
        <v>7.67</v>
      </c>
      <c r="F64" s="9">
        <v>5.6</v>
      </c>
      <c r="G64" s="9">
        <v>2.25</v>
      </c>
      <c r="H64" s="9">
        <v>5</v>
      </c>
      <c r="I64" s="9">
        <v>41</v>
      </c>
      <c r="J64" s="9">
        <v>16.5</v>
      </c>
      <c r="K64" s="9">
        <v>8</v>
      </c>
      <c r="L64" s="9">
        <v>0</v>
      </c>
      <c r="M64" s="29">
        <v>6</v>
      </c>
    </row>
    <row r="65" spans="1:13" x14ac:dyDescent="0.25">
      <c r="A65" s="15"/>
      <c r="B65" s="18" t="s">
        <v>84</v>
      </c>
      <c r="C65" t="s">
        <v>11</v>
      </c>
      <c r="D65" s="9">
        <v>288</v>
      </c>
      <c r="E65" s="9">
        <v>118</v>
      </c>
      <c r="F65" s="9">
        <v>50</v>
      </c>
      <c r="G65" s="9">
        <v>61</v>
      </c>
      <c r="H65" s="9">
        <v>58</v>
      </c>
      <c r="I65" s="9">
        <v>82</v>
      </c>
      <c r="J65" s="9">
        <v>45</v>
      </c>
      <c r="K65" s="9">
        <v>23</v>
      </c>
      <c r="L65" s="9">
        <v>57</v>
      </c>
      <c r="M65" s="17">
        <v>31</v>
      </c>
    </row>
    <row r="66" spans="1:13" x14ac:dyDescent="0.25">
      <c r="A66" s="15"/>
      <c r="C66" t="s">
        <v>93</v>
      </c>
      <c r="D66" s="9">
        <v>8</v>
      </c>
      <c r="E66" s="9">
        <v>7</v>
      </c>
      <c r="F66" s="9">
        <v>7</v>
      </c>
      <c r="G66" s="9">
        <v>5</v>
      </c>
      <c r="H66" s="9">
        <v>7</v>
      </c>
      <c r="I66" s="9">
        <v>7</v>
      </c>
      <c r="J66" s="9">
        <v>6</v>
      </c>
      <c r="K66" s="9">
        <v>5</v>
      </c>
      <c r="L66" s="9">
        <v>6</v>
      </c>
      <c r="M66" s="17">
        <v>6</v>
      </c>
    </row>
    <row r="67" spans="1:13" x14ac:dyDescent="0.25">
      <c r="A67" s="15"/>
      <c r="C67" t="s">
        <v>101</v>
      </c>
      <c r="D67" s="9">
        <v>1</v>
      </c>
      <c r="E67" s="9">
        <v>0</v>
      </c>
      <c r="F67" s="9">
        <v>0</v>
      </c>
      <c r="G67" s="9">
        <v>0</v>
      </c>
      <c r="H67" s="9">
        <v>0</v>
      </c>
      <c r="I67" s="9">
        <v>4</v>
      </c>
      <c r="J67" s="9">
        <v>0</v>
      </c>
      <c r="K67" s="9">
        <v>1</v>
      </c>
      <c r="L67" s="9">
        <v>1</v>
      </c>
      <c r="M67" s="17">
        <v>0</v>
      </c>
    </row>
    <row r="68" spans="1:13" x14ac:dyDescent="0.25">
      <c r="A68" s="15"/>
      <c r="C68" t="s">
        <v>94</v>
      </c>
      <c r="D68" s="9">
        <v>41.14</v>
      </c>
      <c r="E68" s="9">
        <v>16.86</v>
      </c>
      <c r="F68" s="9">
        <v>7.14</v>
      </c>
      <c r="G68" s="9">
        <v>12.2</v>
      </c>
      <c r="H68" s="9">
        <v>8.2899999999999991</v>
      </c>
      <c r="I68" s="9">
        <v>27.33</v>
      </c>
      <c r="J68" s="9">
        <v>7.5</v>
      </c>
      <c r="K68" s="9">
        <v>5.75</v>
      </c>
      <c r="L68" s="9">
        <v>11.4</v>
      </c>
      <c r="M68" s="17">
        <v>5.17</v>
      </c>
    </row>
    <row r="69" spans="1:13" x14ac:dyDescent="0.25">
      <c r="A69" s="15"/>
      <c r="B69" t="s">
        <v>85</v>
      </c>
      <c r="C69" t="s">
        <v>11</v>
      </c>
      <c r="D69" s="24">
        <f>+D65+D61</f>
        <v>423</v>
      </c>
      <c r="E69" s="24">
        <f t="shared" ref="E69:M69" si="27">+E65+E61</f>
        <v>141</v>
      </c>
      <c r="F69" s="24">
        <f t="shared" si="27"/>
        <v>78</v>
      </c>
      <c r="G69" s="24">
        <f t="shared" si="27"/>
        <v>70</v>
      </c>
      <c r="H69" s="24">
        <f t="shared" si="27"/>
        <v>68</v>
      </c>
      <c r="I69" s="24">
        <f t="shared" si="27"/>
        <v>123</v>
      </c>
      <c r="J69" s="24">
        <f t="shared" si="27"/>
        <v>78</v>
      </c>
      <c r="K69" s="24">
        <f t="shared" si="27"/>
        <v>31</v>
      </c>
      <c r="L69" s="24">
        <f t="shared" si="27"/>
        <v>57</v>
      </c>
      <c r="M69" s="25">
        <f t="shared" si="27"/>
        <v>37</v>
      </c>
    </row>
    <row r="70" spans="1:13" x14ac:dyDescent="0.25">
      <c r="A70" s="15"/>
      <c r="C70" t="s">
        <v>80</v>
      </c>
      <c r="D70" s="24">
        <f>+D69-D82</f>
        <v>300</v>
      </c>
      <c r="E70" s="24">
        <f t="shared" ref="E70:H70" si="28">+E69-E82</f>
        <v>44</v>
      </c>
      <c r="F70" s="24">
        <f t="shared" si="28"/>
        <v>15</v>
      </c>
      <c r="G70" s="24">
        <f t="shared" si="28"/>
        <v>-15</v>
      </c>
      <c r="H70" s="24">
        <f t="shared" si="28"/>
        <v>39</v>
      </c>
      <c r="I70" s="24">
        <f>+I69-I82</f>
        <v>81</v>
      </c>
      <c r="J70" s="24">
        <f t="shared" ref="J70" si="29">+J69-J82</f>
        <v>29</v>
      </c>
      <c r="K70" s="24">
        <f t="shared" ref="K70" si="30">+K69-K82</f>
        <v>11</v>
      </c>
      <c r="L70" s="24">
        <f t="shared" ref="L70" si="31">+L69-L82</f>
        <v>0</v>
      </c>
      <c r="M70" s="25">
        <f t="shared" ref="M70" si="32">+M69-M82</f>
        <v>2</v>
      </c>
    </row>
    <row r="71" spans="1:13" x14ac:dyDescent="0.25">
      <c r="A71" s="15"/>
      <c r="C71" t="s">
        <v>94</v>
      </c>
      <c r="D71" s="10">
        <f>+D69/((D62-D63)+(D66-D67))</f>
        <v>52.875</v>
      </c>
      <c r="E71" s="10">
        <f t="shared" ref="E71:M71" si="33">+E69/((E62-E63)+(E66-E67))</f>
        <v>14.1</v>
      </c>
      <c r="F71" s="10">
        <f t="shared" si="33"/>
        <v>6.5</v>
      </c>
      <c r="G71" s="10">
        <f t="shared" si="33"/>
        <v>7.7777777777777777</v>
      </c>
      <c r="H71" s="10">
        <f t="shared" si="33"/>
        <v>7.5555555555555554</v>
      </c>
      <c r="I71" s="10">
        <f t="shared" si="33"/>
        <v>30.75</v>
      </c>
      <c r="J71" s="10">
        <f t="shared" si="33"/>
        <v>9.75</v>
      </c>
      <c r="K71" s="10">
        <f t="shared" si="33"/>
        <v>6.2</v>
      </c>
      <c r="L71" s="10">
        <f t="shared" si="33"/>
        <v>11.4</v>
      </c>
      <c r="M71" s="16">
        <f t="shared" si="33"/>
        <v>5.2857142857142856</v>
      </c>
    </row>
    <row r="72" spans="1:13" ht="15.75" thickBot="1" x14ac:dyDescent="0.3">
      <c r="A72" s="19"/>
      <c r="B72" s="20"/>
      <c r="C72" s="20" t="s">
        <v>80</v>
      </c>
      <c r="D72" s="31">
        <f>+D71-D84</f>
        <v>37.5</v>
      </c>
      <c r="E72" s="31">
        <f t="shared" ref="E72:H72" si="34">+E71-E84</f>
        <v>3.3222222222222211</v>
      </c>
      <c r="F72" s="31">
        <f t="shared" si="34"/>
        <v>-1.375</v>
      </c>
      <c r="G72" s="31">
        <f t="shared" si="34"/>
        <v>-6.3888888888888884</v>
      </c>
      <c r="H72" s="31">
        <f t="shared" si="34"/>
        <v>3.9305555555555554</v>
      </c>
      <c r="I72" s="31">
        <f>+I71-I84</f>
        <v>23.75</v>
      </c>
      <c r="J72" s="31">
        <f t="shared" ref="J72" si="35">+J71-J84</f>
        <v>4.3055555555555554</v>
      </c>
      <c r="K72" s="31">
        <f t="shared" ref="K72" si="36">+K71-K84</f>
        <v>2.8666666666666667</v>
      </c>
      <c r="L72" s="31">
        <f t="shared" ref="L72" si="37">+L71-L84</f>
        <v>0</v>
      </c>
      <c r="M72" s="32">
        <f t="shared" ref="M72" si="38">+M71-M84</f>
        <v>1.3968253968253967</v>
      </c>
    </row>
    <row r="73" spans="1:13" ht="15.75" thickBot="1" x14ac:dyDescent="0.3">
      <c r="D73" s="9"/>
      <c r="E73" s="9"/>
      <c r="F73" s="9"/>
      <c r="G73" s="9"/>
      <c r="H73" s="9"/>
    </row>
    <row r="74" spans="1:13" x14ac:dyDescent="0.25">
      <c r="A74" s="11" t="s">
        <v>71</v>
      </c>
      <c r="B74" s="12" t="s">
        <v>83</v>
      </c>
      <c r="C74" s="12" t="s">
        <v>11</v>
      </c>
      <c r="D74" s="13">
        <v>37</v>
      </c>
      <c r="E74" s="13">
        <v>15</v>
      </c>
      <c r="F74" s="13">
        <v>0</v>
      </c>
      <c r="G74" s="13">
        <v>27</v>
      </c>
      <c r="H74" s="13">
        <v>14</v>
      </c>
      <c r="I74" s="13">
        <v>11</v>
      </c>
      <c r="J74" s="13">
        <v>0</v>
      </c>
      <c r="K74" s="13">
        <v>1</v>
      </c>
      <c r="L74" s="13">
        <v>0</v>
      </c>
      <c r="M74" s="14">
        <v>3</v>
      </c>
    </row>
    <row r="75" spans="1:13" x14ac:dyDescent="0.25">
      <c r="A75" s="15"/>
      <c r="C75" t="s">
        <v>93</v>
      </c>
      <c r="D75" s="9">
        <v>1</v>
      </c>
      <c r="E75" s="9">
        <v>2</v>
      </c>
      <c r="F75" s="9">
        <v>0</v>
      </c>
      <c r="G75" s="9">
        <v>2</v>
      </c>
      <c r="H75" s="9">
        <v>2</v>
      </c>
      <c r="I75" s="9">
        <v>1</v>
      </c>
      <c r="J75" s="9">
        <v>2</v>
      </c>
      <c r="K75" s="9">
        <v>2</v>
      </c>
      <c r="L75" s="9">
        <v>0</v>
      </c>
      <c r="M75" s="17">
        <v>2</v>
      </c>
    </row>
    <row r="76" spans="1:13" x14ac:dyDescent="0.25">
      <c r="A76" s="15"/>
      <c r="C76" s="23" t="s">
        <v>101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1</v>
      </c>
      <c r="J76" s="9">
        <v>0</v>
      </c>
      <c r="K76" s="9">
        <v>1</v>
      </c>
      <c r="L76" s="9">
        <v>0</v>
      </c>
      <c r="M76" s="29">
        <v>0</v>
      </c>
    </row>
    <row r="77" spans="1:13" x14ac:dyDescent="0.25">
      <c r="A77" s="15"/>
      <c r="C77" s="23" t="s">
        <v>94</v>
      </c>
      <c r="D77" s="9">
        <v>37</v>
      </c>
      <c r="E77" s="9">
        <v>7.5</v>
      </c>
      <c r="F77" s="9">
        <v>0</v>
      </c>
      <c r="G77" s="9">
        <v>13.5</v>
      </c>
      <c r="H77" s="9">
        <v>7</v>
      </c>
      <c r="I77" s="9"/>
      <c r="J77" s="9">
        <v>0</v>
      </c>
      <c r="K77" s="9">
        <v>1</v>
      </c>
      <c r="L77" s="9">
        <v>0</v>
      </c>
      <c r="M77" s="29">
        <v>1.5</v>
      </c>
    </row>
    <row r="78" spans="1:13" x14ac:dyDescent="0.25">
      <c r="A78" s="15"/>
      <c r="B78" s="18" t="s">
        <v>84</v>
      </c>
      <c r="C78" t="s">
        <v>11</v>
      </c>
      <c r="D78" s="9">
        <v>86</v>
      </c>
      <c r="E78" s="9">
        <v>82</v>
      </c>
      <c r="F78" s="9">
        <v>63</v>
      </c>
      <c r="G78" s="9">
        <v>58</v>
      </c>
      <c r="H78" s="9">
        <v>15</v>
      </c>
      <c r="I78" s="9">
        <v>31</v>
      </c>
      <c r="J78" s="9">
        <v>49</v>
      </c>
      <c r="K78" s="9">
        <v>19</v>
      </c>
      <c r="L78" s="9">
        <v>57</v>
      </c>
      <c r="M78" s="29">
        <v>32</v>
      </c>
    </row>
    <row r="79" spans="1:13" x14ac:dyDescent="0.25">
      <c r="A79" s="15"/>
      <c r="C79" t="s">
        <v>93</v>
      </c>
      <c r="D79" s="24">
        <v>7</v>
      </c>
      <c r="E79" s="24">
        <v>7</v>
      </c>
      <c r="F79" s="24">
        <v>8</v>
      </c>
      <c r="G79" s="9">
        <v>4</v>
      </c>
      <c r="H79" s="9">
        <v>6</v>
      </c>
      <c r="I79" s="9">
        <v>8</v>
      </c>
      <c r="J79" s="9">
        <v>7</v>
      </c>
      <c r="K79" s="9">
        <v>7</v>
      </c>
      <c r="L79" s="9">
        <v>7</v>
      </c>
      <c r="M79" s="30">
        <v>7</v>
      </c>
    </row>
    <row r="80" spans="1:13" x14ac:dyDescent="0.25">
      <c r="A80" s="15"/>
      <c r="C80" t="s">
        <v>101</v>
      </c>
      <c r="D80" s="24">
        <v>0</v>
      </c>
      <c r="E80" s="24">
        <v>0</v>
      </c>
      <c r="F80" s="24">
        <v>0</v>
      </c>
      <c r="G80" s="9">
        <v>0</v>
      </c>
      <c r="H80" s="9">
        <v>0</v>
      </c>
      <c r="I80" s="9">
        <v>2</v>
      </c>
      <c r="J80" s="9">
        <v>0</v>
      </c>
      <c r="K80" s="9">
        <v>2</v>
      </c>
      <c r="L80" s="9">
        <v>2</v>
      </c>
      <c r="M80" s="30">
        <v>0</v>
      </c>
    </row>
    <row r="81" spans="1:14" x14ac:dyDescent="0.25">
      <c r="A81" s="15"/>
      <c r="C81" t="s">
        <v>94</v>
      </c>
      <c r="D81" s="9">
        <v>12.29</v>
      </c>
      <c r="E81" s="9">
        <v>11.71</v>
      </c>
      <c r="F81" s="9">
        <v>7.88</v>
      </c>
      <c r="G81" s="9">
        <v>14.5</v>
      </c>
      <c r="H81" s="9">
        <v>2.5</v>
      </c>
      <c r="I81" s="9">
        <v>5.17</v>
      </c>
      <c r="J81" s="9">
        <v>7</v>
      </c>
      <c r="K81" s="9">
        <v>3.8</v>
      </c>
      <c r="L81" s="9">
        <v>11.4</v>
      </c>
      <c r="M81" s="29">
        <v>4.57</v>
      </c>
    </row>
    <row r="82" spans="1:14" x14ac:dyDescent="0.25">
      <c r="A82" s="15"/>
      <c r="B82" t="s">
        <v>85</v>
      </c>
      <c r="C82" t="s">
        <v>11</v>
      </c>
      <c r="D82" s="24">
        <f>+D78+D74</f>
        <v>123</v>
      </c>
      <c r="E82" s="24">
        <f t="shared" ref="E82:M82" si="39">+E78+E74</f>
        <v>97</v>
      </c>
      <c r="F82" s="24">
        <f t="shared" si="39"/>
        <v>63</v>
      </c>
      <c r="G82" s="24">
        <f t="shared" si="39"/>
        <v>85</v>
      </c>
      <c r="H82" s="9">
        <f t="shared" si="39"/>
        <v>29</v>
      </c>
      <c r="I82" s="9">
        <f t="shared" si="39"/>
        <v>42</v>
      </c>
      <c r="J82" s="9">
        <f t="shared" si="39"/>
        <v>49</v>
      </c>
      <c r="K82" s="9">
        <f t="shared" si="39"/>
        <v>20</v>
      </c>
      <c r="L82" s="9">
        <f t="shared" si="39"/>
        <v>57</v>
      </c>
      <c r="M82" s="25">
        <f t="shared" si="39"/>
        <v>35</v>
      </c>
      <c r="N82" s="27"/>
    </row>
    <row r="83" spans="1:14" x14ac:dyDescent="0.25">
      <c r="A83" s="15"/>
      <c r="D83" s="10"/>
      <c r="E83" s="10"/>
      <c r="F83" s="10"/>
      <c r="G83" s="10"/>
      <c r="H83" s="9"/>
      <c r="I83" s="9"/>
      <c r="J83" s="9"/>
      <c r="K83" s="9"/>
      <c r="L83" s="9"/>
      <c r="M83" s="29"/>
    </row>
    <row r="84" spans="1:14" ht="15.75" thickBot="1" x14ac:dyDescent="0.3">
      <c r="A84" s="19"/>
      <c r="B84" s="20"/>
      <c r="C84" s="20" t="s">
        <v>94</v>
      </c>
      <c r="D84" s="31">
        <f>+D82/((D75-D76)+(D79-D80))</f>
        <v>15.375</v>
      </c>
      <c r="E84" s="31">
        <f>+E82/((E75-E76)+(E79-E80))</f>
        <v>10.777777777777779</v>
      </c>
      <c r="F84" s="31">
        <f t="shared" ref="F84:M84" si="40">+F82/((F75-F76)+(F79-F80))</f>
        <v>7.875</v>
      </c>
      <c r="G84" s="31">
        <f t="shared" si="40"/>
        <v>14.166666666666666</v>
      </c>
      <c r="H84" s="31">
        <f t="shared" si="40"/>
        <v>3.625</v>
      </c>
      <c r="I84" s="31">
        <f t="shared" si="40"/>
        <v>7</v>
      </c>
      <c r="J84" s="31">
        <f t="shared" si="40"/>
        <v>5.4444444444444446</v>
      </c>
      <c r="K84" s="31">
        <f t="shared" si="40"/>
        <v>3.3333333333333335</v>
      </c>
      <c r="L84" s="31">
        <f t="shared" si="40"/>
        <v>11.4</v>
      </c>
      <c r="M84" s="32">
        <f t="shared" si="40"/>
        <v>3.8888888888888888</v>
      </c>
      <c r="N84" s="2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DBAE6-4CB9-40BB-82A3-A247B72D91C7}">
  <dimension ref="A2:AA75"/>
  <sheetViews>
    <sheetView topLeftCell="A37" workbookViewId="0">
      <selection activeCell="H59" sqref="H59"/>
    </sheetView>
  </sheetViews>
  <sheetFormatPr defaultRowHeight="15" x14ac:dyDescent="0.25"/>
  <cols>
    <col min="1" max="1" width="15.85546875" bestFit="1" customWidth="1"/>
    <col min="3" max="3" width="15" bestFit="1" customWidth="1"/>
    <col min="7" max="7" width="17.7109375" bestFit="1" customWidth="1"/>
  </cols>
  <sheetData>
    <row r="2" spans="1:4" x14ac:dyDescent="0.25">
      <c r="A2" s="1" t="s">
        <v>71</v>
      </c>
      <c r="B2" s="1"/>
      <c r="C2" s="1" t="s">
        <v>111</v>
      </c>
      <c r="D2" s="1" t="s">
        <v>112</v>
      </c>
    </row>
    <row r="3" spans="1:4" x14ac:dyDescent="0.25">
      <c r="A3" t="s">
        <v>88</v>
      </c>
      <c r="C3" t="s">
        <v>113</v>
      </c>
      <c r="D3">
        <v>1</v>
      </c>
    </row>
    <row r="4" spans="1:4" x14ac:dyDescent="0.25">
      <c r="A4" t="s">
        <v>99</v>
      </c>
      <c r="C4" t="s">
        <v>113</v>
      </c>
      <c r="D4">
        <v>2</v>
      </c>
    </row>
    <row r="5" spans="1:4" x14ac:dyDescent="0.25">
      <c r="A5" t="s">
        <v>97</v>
      </c>
      <c r="C5" t="s">
        <v>113</v>
      </c>
      <c r="D5">
        <v>3</v>
      </c>
    </row>
    <row r="6" spans="1:4" x14ac:dyDescent="0.25">
      <c r="A6" t="s">
        <v>92</v>
      </c>
      <c r="C6" t="s">
        <v>113</v>
      </c>
      <c r="D6">
        <v>4</v>
      </c>
    </row>
    <row r="7" spans="1:4" x14ac:dyDescent="0.25">
      <c r="A7" t="s">
        <v>98</v>
      </c>
      <c r="C7" t="s">
        <v>113</v>
      </c>
      <c r="D7">
        <v>5</v>
      </c>
    </row>
    <row r="8" spans="1:4" x14ac:dyDescent="0.25">
      <c r="A8" t="s">
        <v>90</v>
      </c>
      <c r="C8" t="s">
        <v>113</v>
      </c>
      <c r="D8">
        <v>6</v>
      </c>
    </row>
    <row r="9" spans="1:4" x14ac:dyDescent="0.25">
      <c r="A9" t="s">
        <v>114</v>
      </c>
      <c r="C9" t="s">
        <v>113</v>
      </c>
      <c r="D9">
        <v>7</v>
      </c>
    </row>
    <row r="10" spans="1:4" x14ac:dyDescent="0.25">
      <c r="A10" t="s">
        <v>115</v>
      </c>
      <c r="C10" t="s">
        <v>113</v>
      </c>
      <c r="D10">
        <v>8</v>
      </c>
    </row>
    <row r="11" spans="1:4" x14ac:dyDescent="0.25">
      <c r="A11" t="s">
        <v>96</v>
      </c>
      <c r="C11" t="s">
        <v>113</v>
      </c>
      <c r="D11">
        <v>9</v>
      </c>
    </row>
    <row r="12" spans="1:4" x14ac:dyDescent="0.25">
      <c r="A12" t="s">
        <v>89</v>
      </c>
      <c r="C12" t="s">
        <v>113</v>
      </c>
      <c r="D12">
        <v>10</v>
      </c>
    </row>
    <row r="13" spans="1:4" x14ac:dyDescent="0.25">
      <c r="A13" t="s">
        <v>116</v>
      </c>
      <c r="C13" t="s">
        <v>113</v>
      </c>
      <c r="D13">
        <v>11</v>
      </c>
    </row>
    <row r="14" spans="1:4" x14ac:dyDescent="0.25">
      <c r="A14" t="s">
        <v>91</v>
      </c>
      <c r="C14" t="s">
        <v>113</v>
      </c>
      <c r="D14">
        <v>12</v>
      </c>
    </row>
    <row r="15" spans="1:4" x14ac:dyDescent="0.25">
      <c r="A15" t="s">
        <v>117</v>
      </c>
      <c r="C15" t="s">
        <v>118</v>
      </c>
      <c r="D15">
        <v>13</v>
      </c>
    </row>
    <row r="16" spans="1:4" x14ac:dyDescent="0.25">
      <c r="A16" t="s">
        <v>119</v>
      </c>
      <c r="C16" t="s">
        <v>118</v>
      </c>
      <c r="D16">
        <v>14</v>
      </c>
    </row>
    <row r="17" spans="1:12" x14ac:dyDescent="0.25">
      <c r="A17" t="s">
        <v>120</v>
      </c>
      <c r="C17" t="s">
        <v>121</v>
      </c>
      <c r="D17">
        <v>15</v>
      </c>
    </row>
    <row r="18" spans="1:12" x14ac:dyDescent="0.25">
      <c r="A18" t="s">
        <v>122</v>
      </c>
      <c r="C18" t="s">
        <v>123</v>
      </c>
      <c r="D18">
        <v>16</v>
      </c>
    </row>
    <row r="20" spans="1:12" x14ac:dyDescent="0.25">
      <c r="A20" s="1" t="s">
        <v>35</v>
      </c>
    </row>
    <row r="21" spans="1:12" x14ac:dyDescent="0.25">
      <c r="A21" s="38" t="s">
        <v>124</v>
      </c>
      <c r="B21" s="39"/>
      <c r="C21" t="s">
        <v>125</v>
      </c>
      <c r="D21">
        <v>17</v>
      </c>
    </row>
    <row r="22" spans="1:12" x14ac:dyDescent="0.25">
      <c r="A22" s="38" t="s">
        <v>110</v>
      </c>
      <c r="B22" s="39"/>
      <c r="C22" t="s">
        <v>126</v>
      </c>
      <c r="D22">
        <v>18</v>
      </c>
    </row>
    <row r="23" spans="1:12" x14ac:dyDescent="0.25">
      <c r="A23" s="38" t="s">
        <v>127</v>
      </c>
      <c r="B23" s="39"/>
      <c r="C23" t="s">
        <v>128</v>
      </c>
      <c r="D23">
        <v>19</v>
      </c>
    </row>
    <row r="25" spans="1:12" x14ac:dyDescent="0.25">
      <c r="A25" s="48" t="s">
        <v>28</v>
      </c>
      <c r="G25" s="38"/>
      <c r="H25" s="40"/>
      <c r="I25" s="41"/>
      <c r="J25" s="41"/>
      <c r="K25" s="42"/>
      <c r="L25" s="43"/>
    </row>
    <row r="26" spans="1:12" x14ac:dyDescent="0.25">
      <c r="A26" s="38" t="s">
        <v>129</v>
      </c>
      <c r="C26" t="s">
        <v>130</v>
      </c>
      <c r="D26">
        <v>20</v>
      </c>
      <c r="H26" s="40"/>
      <c r="I26" s="44"/>
      <c r="J26" s="39"/>
      <c r="K26" s="41"/>
      <c r="L26" s="40"/>
    </row>
    <row r="27" spans="1:12" x14ac:dyDescent="0.25">
      <c r="A27" s="38" t="s">
        <v>107</v>
      </c>
      <c r="C27" t="s">
        <v>130</v>
      </c>
      <c r="D27">
        <v>21</v>
      </c>
      <c r="G27" s="38"/>
      <c r="H27" s="40"/>
      <c r="I27" s="41"/>
      <c r="J27" s="39"/>
      <c r="K27" s="41"/>
      <c r="L27" s="40"/>
    </row>
    <row r="28" spans="1:12" x14ac:dyDescent="0.25">
      <c r="A28" s="45" t="s">
        <v>131</v>
      </c>
      <c r="C28" t="s">
        <v>132</v>
      </c>
      <c r="D28">
        <v>22</v>
      </c>
      <c r="H28" s="40"/>
      <c r="I28" s="41"/>
      <c r="J28" s="39"/>
      <c r="K28" s="41"/>
      <c r="L28" s="40"/>
    </row>
    <row r="29" spans="1:12" x14ac:dyDescent="0.25">
      <c r="A29" s="38" t="s">
        <v>103</v>
      </c>
      <c r="C29" t="s">
        <v>132</v>
      </c>
      <c r="D29">
        <v>23</v>
      </c>
      <c r="H29" s="40"/>
      <c r="I29" s="41"/>
      <c r="J29" s="39"/>
      <c r="K29" s="41"/>
      <c r="L29" s="40"/>
    </row>
    <row r="30" spans="1:12" x14ac:dyDescent="0.25">
      <c r="A30" s="45" t="s">
        <v>104</v>
      </c>
      <c r="C30" t="s">
        <v>133</v>
      </c>
      <c r="D30">
        <v>24</v>
      </c>
      <c r="I30" s="41"/>
      <c r="J30" s="39"/>
      <c r="K30" s="41"/>
      <c r="L30" s="40"/>
    </row>
    <row r="31" spans="1:12" x14ac:dyDescent="0.25">
      <c r="A31" s="45" t="s">
        <v>102</v>
      </c>
      <c r="C31" t="s">
        <v>133</v>
      </c>
      <c r="D31">
        <v>25</v>
      </c>
      <c r="H31" s="40"/>
      <c r="I31" s="41"/>
      <c r="J31" s="39"/>
      <c r="K31" s="41"/>
      <c r="L31" s="40"/>
    </row>
    <row r="32" spans="1:12" x14ac:dyDescent="0.25">
      <c r="A32" s="45" t="s">
        <v>134</v>
      </c>
      <c r="C32" t="s">
        <v>135</v>
      </c>
      <c r="D32">
        <v>26</v>
      </c>
      <c r="H32" s="40"/>
      <c r="I32" s="41"/>
      <c r="J32" s="39"/>
      <c r="K32" s="41"/>
      <c r="L32" s="40"/>
    </row>
    <row r="33" spans="1:27" x14ac:dyDescent="0.25">
      <c r="A33" s="38" t="s">
        <v>136</v>
      </c>
      <c r="C33" t="s">
        <v>135</v>
      </c>
      <c r="D33">
        <v>27</v>
      </c>
      <c r="G33" s="45"/>
      <c r="H33" s="40"/>
      <c r="I33" s="41"/>
      <c r="J33" s="39"/>
      <c r="K33" s="41"/>
      <c r="L33" s="40"/>
    </row>
    <row r="34" spans="1:27" x14ac:dyDescent="0.25">
      <c r="A34" s="38" t="s">
        <v>137</v>
      </c>
      <c r="C34" t="s">
        <v>135</v>
      </c>
      <c r="D34">
        <v>28</v>
      </c>
      <c r="H34" s="40"/>
      <c r="I34" s="41"/>
      <c r="J34" s="39"/>
      <c r="K34" s="41"/>
      <c r="L34" s="40"/>
    </row>
    <row r="35" spans="1:27" x14ac:dyDescent="0.25">
      <c r="A35" s="38" t="s">
        <v>105</v>
      </c>
      <c r="C35" t="s">
        <v>126</v>
      </c>
      <c r="D35">
        <v>29</v>
      </c>
      <c r="H35" s="40"/>
      <c r="I35" s="41"/>
      <c r="J35" s="39"/>
      <c r="K35" s="41"/>
      <c r="L35" s="40"/>
    </row>
    <row r="36" spans="1:27" x14ac:dyDescent="0.25">
      <c r="A36" s="38" t="s">
        <v>106</v>
      </c>
      <c r="C36" t="s">
        <v>126</v>
      </c>
      <c r="D36">
        <v>30</v>
      </c>
      <c r="H36" s="41"/>
      <c r="I36" s="41"/>
      <c r="J36" s="41"/>
      <c r="K36" s="41"/>
      <c r="L36" s="40"/>
    </row>
    <row r="37" spans="1:27" x14ac:dyDescent="0.25">
      <c r="A37" s="45" t="s">
        <v>138</v>
      </c>
      <c r="C37" t="s">
        <v>126</v>
      </c>
      <c r="D37">
        <v>31</v>
      </c>
      <c r="H37" s="41"/>
      <c r="I37" s="41"/>
      <c r="J37" s="41"/>
      <c r="K37" s="41"/>
      <c r="L37" s="40"/>
    </row>
    <row r="38" spans="1:27" x14ac:dyDescent="0.25">
      <c r="A38" s="45" t="s">
        <v>139</v>
      </c>
      <c r="C38" t="s">
        <v>140</v>
      </c>
      <c r="D38">
        <v>32</v>
      </c>
    </row>
    <row r="40" spans="1:27" x14ac:dyDescent="0.25">
      <c r="A40" s="1" t="s">
        <v>15</v>
      </c>
      <c r="L40" s="41"/>
      <c r="M40" s="43"/>
      <c r="N40" s="46"/>
      <c r="O40" s="47"/>
      <c r="P40" s="42"/>
      <c r="Q40" s="41"/>
      <c r="R40" s="46"/>
      <c r="S40" s="42"/>
      <c r="T40" s="41"/>
      <c r="U40" s="43"/>
      <c r="V40" s="41"/>
      <c r="W40" s="47"/>
      <c r="AA40" s="41"/>
    </row>
    <row r="41" spans="1:27" x14ac:dyDescent="0.25">
      <c r="A41" s="45" t="s">
        <v>141</v>
      </c>
      <c r="B41" s="40"/>
      <c r="C41" t="s">
        <v>145</v>
      </c>
      <c r="D41">
        <v>33</v>
      </c>
      <c r="L41" s="41"/>
      <c r="M41" s="43"/>
      <c r="N41" s="41"/>
      <c r="O41" s="41"/>
      <c r="P41" s="42"/>
      <c r="Q41" s="43"/>
      <c r="R41" s="41"/>
      <c r="S41" s="41"/>
      <c r="T41" s="42"/>
      <c r="U41" s="43"/>
      <c r="V41" s="41"/>
      <c r="W41" s="47"/>
      <c r="AA41" s="43"/>
    </row>
    <row r="42" spans="1:27" x14ac:dyDescent="0.25">
      <c r="A42" s="45" t="s">
        <v>142</v>
      </c>
      <c r="B42" s="40"/>
      <c r="C42" t="s">
        <v>145</v>
      </c>
      <c r="D42">
        <v>34</v>
      </c>
      <c r="E42" s="41"/>
      <c r="L42" s="41"/>
      <c r="M42" s="47"/>
      <c r="N42" s="42"/>
      <c r="O42" s="41"/>
      <c r="P42" s="41"/>
      <c r="Q42" s="41"/>
      <c r="R42" s="41"/>
      <c r="S42" s="41"/>
      <c r="T42" s="41"/>
      <c r="U42" s="43"/>
      <c r="V42" s="41"/>
      <c r="W42" s="47"/>
      <c r="AA42" s="40"/>
    </row>
    <row r="43" spans="1:27" x14ac:dyDescent="0.25">
      <c r="A43" s="38" t="s">
        <v>143</v>
      </c>
      <c r="B43" s="40"/>
      <c r="C43" t="s">
        <v>123</v>
      </c>
      <c r="D43">
        <v>35</v>
      </c>
      <c r="E43" s="42"/>
      <c r="G43" s="41"/>
      <c r="H43" s="41"/>
      <c r="L43" s="41"/>
      <c r="M43" s="47"/>
      <c r="N43" s="42"/>
      <c r="O43" s="41"/>
      <c r="P43" s="41"/>
      <c r="Q43" s="41"/>
      <c r="R43" s="41"/>
      <c r="S43" s="41"/>
      <c r="T43" s="41"/>
      <c r="U43" s="43"/>
      <c r="V43" s="41"/>
      <c r="W43" s="47"/>
      <c r="AA43" s="40"/>
    </row>
    <row r="44" spans="1:27" x14ac:dyDescent="0.25">
      <c r="A44" s="38" t="s">
        <v>144</v>
      </c>
      <c r="B44" s="40"/>
      <c r="C44" t="s">
        <v>123</v>
      </c>
      <c r="D44">
        <v>36</v>
      </c>
      <c r="E44" s="39"/>
      <c r="G44" s="41"/>
      <c r="H44" s="39"/>
      <c r="L44" s="41"/>
      <c r="M44" s="47"/>
      <c r="N44" s="42"/>
      <c r="O44" s="41"/>
      <c r="P44" s="41"/>
      <c r="Q44" s="41"/>
      <c r="R44" s="41"/>
      <c r="S44" s="41"/>
      <c r="T44" s="41"/>
      <c r="U44" s="43"/>
      <c r="V44" s="41"/>
      <c r="W44" s="47"/>
      <c r="AA44" s="40"/>
    </row>
    <row r="45" spans="1:27" x14ac:dyDescent="0.25">
      <c r="A45" s="45" t="s">
        <v>108</v>
      </c>
      <c r="B45" s="40"/>
      <c r="C45" t="s">
        <v>146</v>
      </c>
      <c r="D45">
        <v>37</v>
      </c>
      <c r="E45" s="39"/>
      <c r="G45" s="41"/>
      <c r="H45" s="39"/>
      <c r="L45" s="41"/>
      <c r="M45" s="47"/>
      <c r="N45" s="42"/>
      <c r="O45" s="41"/>
      <c r="P45" s="41"/>
      <c r="Q45" s="41"/>
      <c r="R45" s="41"/>
      <c r="S45" s="41"/>
      <c r="T45" s="41"/>
      <c r="U45" s="43"/>
      <c r="V45" s="41"/>
      <c r="W45" s="47"/>
      <c r="AA45" s="40"/>
    </row>
    <row r="46" spans="1:27" x14ac:dyDescent="0.25">
      <c r="E46" s="39"/>
      <c r="G46" s="41"/>
      <c r="H46" s="39"/>
      <c r="AA46" s="40"/>
    </row>
    <row r="47" spans="1:27" x14ac:dyDescent="0.25">
      <c r="A47" s="1" t="s">
        <v>147</v>
      </c>
      <c r="D47" s="39"/>
      <c r="E47" s="39"/>
      <c r="AA47" s="40"/>
    </row>
    <row r="48" spans="1:27" x14ac:dyDescent="0.25">
      <c r="A48" t="s">
        <v>148</v>
      </c>
      <c r="C48" t="s">
        <v>150</v>
      </c>
      <c r="D48">
        <v>38</v>
      </c>
      <c r="AA48" s="40"/>
    </row>
    <row r="49" spans="1:27" x14ac:dyDescent="0.25">
      <c r="A49" t="s">
        <v>149</v>
      </c>
      <c r="C49" t="s">
        <v>150</v>
      </c>
      <c r="D49">
        <v>39</v>
      </c>
      <c r="AA49" s="40"/>
    </row>
    <row r="50" spans="1:27" x14ac:dyDescent="0.25">
      <c r="A50" s="38" t="s">
        <v>151</v>
      </c>
      <c r="C50" t="s">
        <v>126</v>
      </c>
      <c r="D50">
        <v>40</v>
      </c>
      <c r="AA50" s="40"/>
    </row>
    <row r="51" spans="1:27" x14ac:dyDescent="0.25">
      <c r="A51" s="38" t="s">
        <v>153</v>
      </c>
      <c r="C51" t="s">
        <v>121</v>
      </c>
      <c r="D51">
        <v>41</v>
      </c>
      <c r="AA51" s="40"/>
    </row>
    <row r="52" spans="1:27" x14ac:dyDescent="0.25">
      <c r="A52" s="38" t="s">
        <v>152</v>
      </c>
      <c r="C52" t="s">
        <v>121</v>
      </c>
      <c r="D52">
        <v>42</v>
      </c>
      <c r="AA52" s="40"/>
    </row>
    <row r="53" spans="1:27" x14ac:dyDescent="0.25">
      <c r="A53" s="38" t="s">
        <v>154</v>
      </c>
      <c r="C53" t="s">
        <v>121</v>
      </c>
      <c r="D53">
        <v>43</v>
      </c>
      <c r="AA53" s="40"/>
    </row>
    <row r="54" spans="1:27" x14ac:dyDescent="0.25">
      <c r="A54" s="38" t="s">
        <v>155</v>
      </c>
      <c r="C54" t="s">
        <v>121</v>
      </c>
      <c r="D54">
        <v>44</v>
      </c>
      <c r="AA54" s="40"/>
    </row>
    <row r="55" spans="1:27" x14ac:dyDescent="0.25">
      <c r="AA55" s="40"/>
    </row>
    <row r="56" spans="1:27" x14ac:dyDescent="0.25">
      <c r="A56" s="48" t="s">
        <v>184</v>
      </c>
      <c r="AA56" s="40"/>
    </row>
    <row r="57" spans="1:27" x14ac:dyDescent="0.25">
      <c r="A57" s="38" t="s">
        <v>185</v>
      </c>
      <c r="C57" t="s">
        <v>150</v>
      </c>
      <c r="D57">
        <v>45</v>
      </c>
      <c r="AA57" s="40"/>
    </row>
    <row r="58" spans="1:27" x14ac:dyDescent="0.25">
      <c r="A58" s="38" t="s">
        <v>186</v>
      </c>
      <c r="C58" t="s">
        <v>150</v>
      </c>
      <c r="D58">
        <v>46</v>
      </c>
      <c r="AA58" s="40"/>
    </row>
    <row r="59" spans="1:27" x14ac:dyDescent="0.25">
      <c r="A59" s="38" t="s">
        <v>188</v>
      </c>
      <c r="C59" t="s">
        <v>189</v>
      </c>
      <c r="D59">
        <v>47</v>
      </c>
      <c r="AA59" s="40"/>
    </row>
    <row r="60" spans="1:27" x14ac:dyDescent="0.25">
      <c r="A60" s="38" t="s">
        <v>192</v>
      </c>
      <c r="C60" t="s">
        <v>189</v>
      </c>
      <c r="D60">
        <v>48</v>
      </c>
      <c r="AA60" s="40"/>
    </row>
    <row r="61" spans="1:27" x14ac:dyDescent="0.25">
      <c r="A61" s="38" t="s">
        <v>198</v>
      </c>
      <c r="C61" t="s">
        <v>150</v>
      </c>
      <c r="D61">
        <v>49</v>
      </c>
      <c r="AA61" s="40"/>
    </row>
    <row r="62" spans="1:27" x14ac:dyDescent="0.25">
      <c r="A62" s="38"/>
      <c r="AA62" s="40"/>
    </row>
    <row r="63" spans="1:27" x14ac:dyDescent="0.25">
      <c r="AA63" s="40"/>
    </row>
    <row r="64" spans="1:27" x14ac:dyDescent="0.25">
      <c r="AA64" s="40"/>
    </row>
    <row r="65" spans="27:27" x14ac:dyDescent="0.25">
      <c r="AA65" s="40"/>
    </row>
    <row r="66" spans="27:27" x14ac:dyDescent="0.25">
      <c r="AA66" s="40"/>
    </row>
    <row r="67" spans="27:27" x14ac:dyDescent="0.25">
      <c r="AA67" s="40"/>
    </row>
    <row r="68" spans="27:27" x14ac:dyDescent="0.25">
      <c r="AA68" s="40"/>
    </row>
    <row r="69" spans="27:27" x14ac:dyDescent="0.25">
      <c r="AA69" s="40"/>
    </row>
    <row r="70" spans="27:27" x14ac:dyDescent="0.25">
      <c r="AA70" s="40"/>
    </row>
    <row r="71" spans="27:27" x14ac:dyDescent="0.25">
      <c r="AA71" s="40"/>
    </row>
    <row r="72" spans="27:27" x14ac:dyDescent="0.25">
      <c r="AA72" s="40"/>
    </row>
    <row r="73" spans="27:27" x14ac:dyDescent="0.25">
      <c r="AA73" s="40"/>
    </row>
    <row r="74" spans="27:27" x14ac:dyDescent="0.25">
      <c r="AA74" s="40"/>
    </row>
    <row r="75" spans="27:27" x14ac:dyDescent="0.25">
      <c r="AA75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Records</vt:lpstr>
      <vt:lpstr>Bowling</vt:lpstr>
      <vt:lpstr>Batting</vt:lpstr>
      <vt:lpstr>Players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Clayton</dc:creator>
  <cp:lastModifiedBy>Shane Young</cp:lastModifiedBy>
  <cp:lastPrinted>2026-04-15T02:02:18Z</cp:lastPrinted>
  <dcterms:created xsi:type="dcterms:W3CDTF">2024-03-03T19:15:05Z</dcterms:created>
  <dcterms:modified xsi:type="dcterms:W3CDTF">2026-04-15T02:02:28Z</dcterms:modified>
</cp:coreProperties>
</file>